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2.52\浅口市役所\01文書管理\H29年度用\10企画財政部\10財政課\財政係\(7)その他財政\地方公営企業\30.1.30_【岡山県市町村課】公営企業に係る「経営比較分析表」の分析等について（その１）\02_提出用\"/>
    </mc:Choice>
  </mc:AlternateContent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AL8" i="4" s="1"/>
  <c r="R6" i="5"/>
  <c r="Q6" i="5"/>
  <c r="W10" i="4" s="1"/>
  <c r="P6" i="5"/>
  <c r="P10" i="4" s="1"/>
  <c r="O6" i="5"/>
  <c r="I10" i="4" s="1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H86" i="4"/>
  <c r="AT10" i="4"/>
  <c r="AL10" i="4"/>
  <c r="AD10" i="4"/>
  <c r="B10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<sst xmlns="http://schemas.openxmlformats.org/spreadsheetml/2006/main" count="240" uniqueCount="126">
  <si>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</si>
  <si>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</si>
  <si>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</si>
  <si>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</si>
  <si>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</si>
  <si>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</si>
  <si>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</si>
  <si>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</si>
  <si>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</si>
  <si>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</si>
  <si>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</si>
  <si>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</si>
  <si>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</si>
  <si>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</si>
  <si>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</si>
  <si>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</si>
  <si>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</si>
  <si>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</si>
  <si>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</si>
  <si>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</si>
  <si>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</si>
  <si>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</si>
  <si>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</si>
  <si>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</si>
  <si>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</si>
  <si>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</si>
  <si>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</si>
  <si>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</si>
  <si>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</si>
  <si>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</si>
  <si>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</si>
  <si>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</si>
  <si>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</si>
  <si>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</si>
  <si>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</si>
  <si>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</si>
  <si>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</si>
  <si>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</si>
  <si>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</si>
  <si>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</si>
  <si>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</si>
  <si>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</si>
  <si>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</si>
  <si>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</si>
  <si>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</si>
  <si>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</si>
  <si>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</si>
  <si>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</si>
  <si>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</si>
  <si>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</si>
  <si>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</si>
  <si>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</si>
  <si>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</si>
  <si>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</si>
  <si>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</si>
  <si>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</si>
  <si>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</si>
  <si>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</si>
  <si>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</si>
  <si>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</si>
  <si>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</si>
  <si>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</si>
  <si>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</si>
  <si>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</si>
  <si>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</si>
  <si>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</si>
  <si>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</si>
  <si>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</si>
  <si>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</si>
  <si>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</si>
  <si>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</si>
  <si>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</si>
  <si>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</si>
  <si>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</si>
  <si>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</si>
  <si>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</si>
  <si>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</si>
  <si>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</si>
  <si>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</si>
  <si>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</si>
  <si>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</si>
  <si>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</si>
  <si>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</si>
  <si>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</si>
  <si>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</si>
  <si>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</si>
  <si>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</si>
  <si>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</si>
  <si>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</si>
  <si>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</si>
  <si>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</si>
  <si>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</si>
  <si>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</si>
  <si>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</si>
  <si>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</si>
  <si>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</si>
  <si>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</si>
  <si>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</si>
  <si>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</si>
  <si>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</si>
  <si>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</si>
  <si>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</si>
  <si>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</si>
  <si>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</si>
  <si>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</si>
  <si>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</si>
  <si>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</si>
  <si>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</si>
  <si>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</si>
  <si>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</si>
  <si>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岡山県　浅口市</t>
  </si>
  <si>
    <t>法非適用</t>
  </si>
  <si>
    <t>下水道事業</t>
  </si>
  <si>
    <t>特定環境保全公共下水道</t>
  </si>
  <si>
    <t>D2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</si>
  <si>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</si>
  <si>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</si>
  <si>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</si>
  <si>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</si>
  <si>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</si>
  <si>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</si>
  <si>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</si>
  <si>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　建設事業開始が平成3年であり、それ以前に造成した団地の設備を受贈しているが、耐用年数に達していないため、現在のところ管渠の長寿命化計画は作成していない。
　今後の安定的で継続的な下水道サービスの供給のため、施設の長寿命化や施設更新など総合的な計画を策定し、老朽化対策を講ずる予定である。</t>
    <rPh sb="1" eb="3">
      <t>ケンセツ</t>
    </rPh>
    <rPh sb="3" eb="5">
      <t>ジギョウ</t>
    </rPh>
    <rPh sb="5" eb="7">
      <t>カイシ</t>
    </rPh>
    <rPh sb="8" eb="10">
      <t>ヘイセイ</t>
    </rPh>
    <rPh sb="11" eb="12">
      <t>ネン</t>
    </rPh>
    <rPh sb="18" eb="20">
      <t>イゼン</t>
    </rPh>
    <rPh sb="21" eb="23">
      <t>ゾウセイ</t>
    </rPh>
    <rPh sb="25" eb="27">
      <t>ダンチ</t>
    </rPh>
    <rPh sb="28" eb="30">
      <t>セツビ</t>
    </rPh>
    <rPh sb="31" eb="33">
      <t>ジュゾウ</t>
    </rPh>
    <rPh sb="39" eb="41">
      <t>タイヨウ</t>
    </rPh>
    <rPh sb="41" eb="43">
      <t>ネンスウ</t>
    </rPh>
    <rPh sb="44" eb="45">
      <t>タッ</t>
    </rPh>
    <rPh sb="53" eb="55">
      <t>ゲンザイ</t>
    </rPh>
    <rPh sb="59" eb="60">
      <t>カン</t>
    </rPh>
    <rPh sb="60" eb="61">
      <t>キョ</t>
    </rPh>
    <rPh sb="62" eb="63">
      <t>チョウ</t>
    </rPh>
    <rPh sb="63" eb="66">
      <t>ジュミョウカ</t>
    </rPh>
    <rPh sb="66" eb="68">
      <t>ケイカク</t>
    </rPh>
    <rPh sb="69" eb="71">
      <t>サクセイ</t>
    </rPh>
    <rPh sb="79" eb="81">
      <t>コンゴ</t>
    </rPh>
    <rPh sb="82" eb="85">
      <t>アンテイテキ</t>
    </rPh>
    <rPh sb="86" eb="88">
      <t>ケイゾク</t>
    </rPh>
    <rPh sb="88" eb="89">
      <t>テキ</t>
    </rPh>
    <rPh sb="90" eb="93">
      <t>ゲスイドウ</t>
    </rPh>
    <rPh sb="98" eb="100">
      <t>キョウキュウ</t>
    </rPh>
    <rPh sb="104" eb="106">
      <t>シセツ</t>
    </rPh>
    <rPh sb="107" eb="108">
      <t>チョウ</t>
    </rPh>
    <rPh sb="108" eb="111">
      <t>ジュミョウカ</t>
    </rPh>
    <rPh sb="112" eb="114">
      <t>シセツ</t>
    </rPh>
    <rPh sb="114" eb="116">
      <t>コウシン</t>
    </rPh>
    <rPh sb="118" eb="121">
      <t>ソウゴウテキ</t>
    </rPh>
    <rPh sb="122" eb="124">
      <t>ケイカク</t>
    </rPh>
    <rPh sb="125" eb="127">
      <t>サクテイ</t>
    </rPh>
    <rPh sb="129" eb="132">
      <t>ロウキュウカ</t>
    </rPh>
    <rPh sb="132" eb="134">
      <t>タイサク</t>
    </rPh>
    <rPh sb="135" eb="136">
      <t>コウ</t>
    </rPh>
    <rPh sb="138" eb="140">
      <t>ヨテイ</t>
    </rPh>
    <phoneticPr fontId="4"/>
  </si>
  <si>
    <t>　一般会計からの繰入金の基準の見直しを行い、基準内繰入金の額が増加したため、総収益が増加し、①収益的収支比率は大きく上昇している。これに伴い、汚水処理費の公費負担分が増加したため⑤経費回収率も上昇し、⑥汚水処理原価が減少している。
　長寿命化、ストックマネジメントの実施により、引き続き修繕費抑制を図るほか処理場維持管理・汚泥処理の安価な方法を検討する必要がある。
　⑦施設利用率は平均値より低いが、面整備がほぼ終了しているため、今後利用率を向上させる方法について検討が必要である。
　⑧水洗化率は横ばいであり、引き続き更なる水洗化の推進のため、広報媒体での啓発を進めていく。</t>
    <rPh sb="1" eb="3">
      <t>イッパン</t>
    </rPh>
    <rPh sb="3" eb="5">
      <t>カイケイ</t>
    </rPh>
    <rPh sb="8" eb="10">
      <t>クリイレ</t>
    </rPh>
    <rPh sb="10" eb="11">
      <t>キン</t>
    </rPh>
    <rPh sb="12" eb="14">
      <t>キジュン</t>
    </rPh>
    <rPh sb="15" eb="17">
      <t>ミナオ</t>
    </rPh>
    <rPh sb="19" eb="20">
      <t>オコナ</t>
    </rPh>
    <rPh sb="22" eb="25">
      <t>キジュンナイ</t>
    </rPh>
    <rPh sb="25" eb="27">
      <t>クリイレ</t>
    </rPh>
    <rPh sb="27" eb="28">
      <t>キン</t>
    </rPh>
    <rPh sb="29" eb="30">
      <t>ガク</t>
    </rPh>
    <rPh sb="31" eb="33">
      <t>ゾウカ</t>
    </rPh>
    <rPh sb="38" eb="41">
      <t>ソウシュウエキ</t>
    </rPh>
    <rPh sb="42" eb="44">
      <t>ゾウカ</t>
    </rPh>
    <rPh sb="47" eb="49">
      <t>シュウエキ</t>
    </rPh>
    <rPh sb="49" eb="50">
      <t>テキ</t>
    </rPh>
    <rPh sb="50" eb="52">
      <t>シュウシ</t>
    </rPh>
    <rPh sb="52" eb="54">
      <t>ヒリツ</t>
    </rPh>
    <rPh sb="55" eb="56">
      <t>オオ</t>
    </rPh>
    <rPh sb="58" eb="60">
      <t>ジョウショウ</t>
    </rPh>
    <rPh sb="68" eb="69">
      <t>トモナ</t>
    </rPh>
    <rPh sb="71" eb="73">
      <t>オスイ</t>
    </rPh>
    <rPh sb="73" eb="75">
      <t>ショリ</t>
    </rPh>
    <rPh sb="75" eb="76">
      <t>ヒ</t>
    </rPh>
    <rPh sb="77" eb="79">
      <t>コウヒ</t>
    </rPh>
    <rPh sb="79" eb="81">
      <t>フタン</t>
    </rPh>
    <rPh sb="81" eb="82">
      <t>ブン</t>
    </rPh>
    <rPh sb="83" eb="85">
      <t>ゾウカ</t>
    </rPh>
    <rPh sb="90" eb="92">
      <t>ケイヒ</t>
    </rPh>
    <rPh sb="92" eb="94">
      <t>カイシュウ</t>
    </rPh>
    <rPh sb="94" eb="95">
      <t>リツ</t>
    </rPh>
    <rPh sb="96" eb="98">
      <t>ジョウショウ</t>
    </rPh>
    <rPh sb="101" eb="103">
      <t>オスイ</t>
    </rPh>
    <rPh sb="103" eb="105">
      <t>ショリ</t>
    </rPh>
    <rPh sb="105" eb="107">
      <t>ゲンカ</t>
    </rPh>
    <rPh sb="108" eb="110">
      <t>ゲンショウ</t>
    </rPh>
    <rPh sb="117" eb="118">
      <t>チョウ</t>
    </rPh>
    <rPh sb="118" eb="121">
      <t>ジュミョウカ</t>
    </rPh>
    <rPh sb="133" eb="135">
      <t>ジッシ</t>
    </rPh>
    <rPh sb="139" eb="140">
      <t>ヒ</t>
    </rPh>
    <rPh sb="141" eb="142">
      <t>ツヅ</t>
    </rPh>
    <rPh sb="143" eb="146">
      <t>シュウゼンヒ</t>
    </rPh>
    <rPh sb="146" eb="148">
      <t>ヨクセイ</t>
    </rPh>
    <rPh sb="149" eb="150">
      <t>ハカ</t>
    </rPh>
    <rPh sb="153" eb="156">
      <t>ショリジョウ</t>
    </rPh>
    <rPh sb="156" eb="158">
      <t>イジ</t>
    </rPh>
    <rPh sb="158" eb="160">
      <t>カンリ</t>
    </rPh>
    <rPh sb="161" eb="163">
      <t>オデイ</t>
    </rPh>
    <rPh sb="163" eb="165">
      <t>ショリ</t>
    </rPh>
    <rPh sb="166" eb="168">
      <t>アンカ</t>
    </rPh>
    <rPh sb="169" eb="171">
      <t>ホウホウ</t>
    </rPh>
    <rPh sb="172" eb="174">
      <t>ケントウ</t>
    </rPh>
    <rPh sb="176" eb="178">
      <t>ヒツヨウ</t>
    </rPh>
    <rPh sb="185" eb="187">
      <t>シセツ</t>
    </rPh>
    <rPh sb="187" eb="190">
      <t>リヨウリツ</t>
    </rPh>
    <rPh sb="191" eb="194">
      <t>ヘイキンチ</t>
    </rPh>
    <rPh sb="196" eb="197">
      <t>ヒク</t>
    </rPh>
    <rPh sb="200" eb="201">
      <t>メン</t>
    </rPh>
    <rPh sb="201" eb="203">
      <t>セイビ</t>
    </rPh>
    <rPh sb="206" eb="208">
      <t>シュウリョウ</t>
    </rPh>
    <rPh sb="215" eb="217">
      <t>コンゴ</t>
    </rPh>
    <rPh sb="217" eb="220">
      <t>リヨウリツ</t>
    </rPh>
    <rPh sb="221" eb="223">
      <t>コウジョウ</t>
    </rPh>
    <rPh sb="226" eb="228">
      <t>ホウホウ</t>
    </rPh>
    <rPh sb="232" eb="234">
      <t>ケントウ</t>
    </rPh>
    <rPh sb="235" eb="237">
      <t>ヒツヨウ</t>
    </rPh>
    <rPh sb="244" eb="247">
      <t>スイセンカ</t>
    </rPh>
    <rPh sb="247" eb="248">
      <t>リツ</t>
    </rPh>
    <rPh sb="249" eb="250">
      <t>ヨコ</t>
    </rPh>
    <rPh sb="256" eb="257">
      <t>ヒ</t>
    </rPh>
    <rPh sb="258" eb="259">
      <t>ツヅ</t>
    </rPh>
    <rPh sb="260" eb="261">
      <t>サラ</t>
    </rPh>
    <rPh sb="263" eb="266">
      <t>スイセンカ</t>
    </rPh>
    <rPh sb="267" eb="269">
      <t>スイシン</t>
    </rPh>
    <rPh sb="273" eb="275">
      <t>コウホウ</t>
    </rPh>
    <rPh sb="275" eb="277">
      <t>バイタイ</t>
    </rPh>
    <rPh sb="279" eb="281">
      <t>ケイハツ</t>
    </rPh>
    <rPh sb="282" eb="283">
      <t>スス</t>
    </rPh>
    <phoneticPr fontId="4"/>
  </si>
  <si>
    <t>　現在、面整備はほぼ完了しており、今後は水洗化率や施設利用率の向上を目指して検討していく。
　また、経費回収率や汚水処理原価が改善したが、一般会計からの繰入金に依存している状況は変わりなく、引き続き汚水処理費の低減に向けた取り組みが必要である。</t>
    <rPh sb="1" eb="3">
      <t>ゲンザイ</t>
    </rPh>
    <rPh sb="4" eb="5">
      <t>メン</t>
    </rPh>
    <rPh sb="5" eb="7">
      <t>セイビ</t>
    </rPh>
    <rPh sb="10" eb="12">
      <t>カンリョウ</t>
    </rPh>
    <rPh sb="17" eb="19">
      <t>コンゴ</t>
    </rPh>
    <rPh sb="20" eb="23">
      <t>スイセンカ</t>
    </rPh>
    <rPh sb="23" eb="24">
      <t>リツ</t>
    </rPh>
    <rPh sb="25" eb="27">
      <t>シセツ</t>
    </rPh>
    <rPh sb="27" eb="30">
      <t>リヨウリツ</t>
    </rPh>
    <rPh sb="31" eb="33">
      <t>コウジョウ</t>
    </rPh>
    <rPh sb="34" eb="36">
      <t>メザ</t>
    </rPh>
    <rPh sb="38" eb="40">
      <t>ケントウ</t>
    </rPh>
    <rPh sb="50" eb="52">
      <t>ケイヒ</t>
    </rPh>
    <rPh sb="52" eb="54">
      <t>カイシュウ</t>
    </rPh>
    <rPh sb="54" eb="55">
      <t>リツ</t>
    </rPh>
    <rPh sb="56" eb="58">
      <t>オスイ</t>
    </rPh>
    <rPh sb="58" eb="60">
      <t>ショリ</t>
    </rPh>
    <rPh sb="60" eb="62">
      <t>ゲンカ</t>
    </rPh>
    <rPh sb="63" eb="65">
      <t>カイゼン</t>
    </rPh>
    <rPh sb="69" eb="71">
      <t>イッパン</t>
    </rPh>
    <rPh sb="71" eb="73">
      <t>カイケイ</t>
    </rPh>
    <rPh sb="76" eb="78">
      <t>クリイレ</t>
    </rPh>
    <rPh sb="78" eb="79">
      <t>キン</t>
    </rPh>
    <rPh sb="80" eb="82">
      <t>イゾン</t>
    </rPh>
    <rPh sb="86" eb="88">
      <t>ジョウキョウ</t>
    </rPh>
    <rPh sb="89" eb="90">
      <t>カ</t>
    </rPh>
    <rPh sb="95" eb="96">
      <t>ヒ</t>
    </rPh>
    <rPh sb="97" eb="98">
      <t>ツヅ</t>
    </rPh>
    <rPh sb="99" eb="101">
      <t>オスイ</t>
    </rPh>
    <rPh sb="101" eb="103">
      <t>ショリ</t>
    </rPh>
    <rPh sb="103" eb="104">
      <t>ヒ</t>
    </rPh>
    <rPh sb="105" eb="107">
      <t>テイゲン</t>
    </rPh>
    <rPh sb="108" eb="109">
      <t>ム</t>
    </rPh>
    <rPh sb="111" eb="112">
      <t>ト</t>
    </rPh>
    <rPh sb="113" eb="114">
      <t>ク</t>
    </rPh>
    <rPh sb="116" eb="118">
      <t>ヒツヨウ</t>
    </rPh>
    <phoneticPr fontId="4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</si>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</sst>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"/>
          <c:y val="0.1580694566902847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5362240"/>
        <c:axId val="485362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0.11</c:v>
                </c:pt>
                <c:pt idx="1">
                  <c:v>0.05</c:v>
                </c:pt>
                <c:pt idx="2">
                  <c:v>0.04</c:v>
                </c:pt>
                <c:pt idx="3">
                  <c:v>7.0000000000000007E-2</c:v>
                </c:pt>
                <c:pt idx="4">
                  <c:v>0.09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5362240"/>
        <c:axId val="485362632"/>
      </c:lineChart>
      <c:dateAx>
        <c:axId val="485362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5362632"/>
        <c:crosses val="autoZero"/>
        <c:auto val="1"/>
        <c:lblOffset val="100"/>
        <c:baseTimeUnit val="years"/>
      </c:dateAx>
      <c:valAx>
        <c:axId val="485362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5362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66" l="0.70000000000000062" r="0.70000000000000062" t="0.750000000000011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34.33</c:v>
                </c:pt>
                <c:pt idx="1">
                  <c:v>32.36</c:v>
                </c:pt>
                <c:pt idx="2">
                  <c:v>31.58</c:v>
                </c:pt>
                <c:pt idx="3">
                  <c:v>30.72</c:v>
                </c:pt>
                <c:pt idx="4">
                  <c:v>30.42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8183136"/>
        <c:axId val="488183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42.31</c:v>
                </c:pt>
                <c:pt idx="1">
                  <c:v>43.65</c:v>
                </c:pt>
                <c:pt idx="2">
                  <c:v>43.58</c:v>
                </c:pt>
                <c:pt idx="3">
                  <c:v>41.35</c:v>
                </c:pt>
                <c:pt idx="4">
                  <c:v>42.9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183136"/>
        <c:axId val="488183528"/>
      </c:lineChart>
      <c:dateAx>
        <c:axId val="488183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8183528"/>
        <c:crosses val="autoZero"/>
        <c:auto val="1"/>
        <c:lblOffset val="100"/>
        <c:baseTimeUnit val="years"/>
      </c:dateAx>
      <c:valAx>
        <c:axId val="488183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8183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76.14</c:v>
                </c:pt>
                <c:pt idx="1">
                  <c:v>77.91</c:v>
                </c:pt>
                <c:pt idx="2">
                  <c:v>78.8</c:v>
                </c:pt>
                <c:pt idx="3">
                  <c:v>79.39</c:v>
                </c:pt>
                <c:pt idx="4">
                  <c:v>79.180000000000007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8184704"/>
        <c:axId val="488185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81.3</c:v>
                </c:pt>
                <c:pt idx="1">
                  <c:v>82.2</c:v>
                </c:pt>
                <c:pt idx="2">
                  <c:v>82.35</c:v>
                </c:pt>
                <c:pt idx="3">
                  <c:v>82.9</c:v>
                </c:pt>
                <c:pt idx="4">
                  <c:v>83.5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184704"/>
        <c:axId val="488185096"/>
      </c:lineChart>
      <c:dateAx>
        <c:axId val="488184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8185096"/>
        <c:crosses val="autoZero"/>
        <c:auto val="1"/>
        <c:lblOffset val="100"/>
        <c:baseTimeUnit val="years"/>
      </c:dateAx>
      <c:valAx>
        <c:axId val="488185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8184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370168884887806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71.05</c:v>
                </c:pt>
                <c:pt idx="1">
                  <c:v>66.790000000000006</c:v>
                </c:pt>
                <c:pt idx="2">
                  <c:v>67.400000000000006</c:v>
                </c:pt>
                <c:pt idx="3">
                  <c:v>68.680000000000007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5363808"/>
        <c:axId val="485364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5363808"/>
        <c:axId val="485364200"/>
      </c:lineChart>
      <c:dateAx>
        <c:axId val="485363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5364200"/>
        <c:crosses val="autoZero"/>
        <c:auto val="1"/>
        <c:lblOffset val="100"/>
        <c:baseTimeUnit val="years"/>
      </c:dateAx>
      <c:valAx>
        <c:axId val="485364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5363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7932136"/>
        <c:axId val="487932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932136"/>
        <c:axId val="487932528"/>
      </c:lineChart>
      <c:dateAx>
        <c:axId val="487932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7932528"/>
        <c:crosses val="autoZero"/>
        <c:auto val="1"/>
        <c:lblOffset val="100"/>
        <c:baseTimeUnit val="years"/>
      </c:dateAx>
      <c:valAx>
        <c:axId val="487932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7932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7933704"/>
        <c:axId val="487934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933704"/>
        <c:axId val="487934096"/>
      </c:lineChart>
      <c:dateAx>
        <c:axId val="487933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7934096"/>
        <c:crosses val="autoZero"/>
        <c:auto val="1"/>
        <c:lblOffset val="100"/>
        <c:baseTimeUnit val="years"/>
      </c:dateAx>
      <c:valAx>
        <c:axId val="487934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7933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7935272"/>
        <c:axId val="48793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935272"/>
        <c:axId val="487935664"/>
      </c:lineChart>
      <c:dateAx>
        <c:axId val="487935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7935664"/>
        <c:crosses val="autoZero"/>
        <c:auto val="1"/>
        <c:lblOffset val="100"/>
        <c:baseTimeUnit val="years"/>
      </c:dateAx>
      <c:valAx>
        <c:axId val="48793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7935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7936840"/>
        <c:axId val="487937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936840"/>
        <c:axId val="487937232"/>
      </c:lineChart>
      <c:dateAx>
        <c:axId val="487936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7937232"/>
        <c:crosses val="autoZero"/>
        <c:auto val="1"/>
        <c:lblOffset val="100"/>
        <c:baseTimeUnit val="years"/>
      </c:dateAx>
      <c:valAx>
        <c:axId val="487937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7936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1543.57</c:v>
                </c:pt>
                <c:pt idx="1">
                  <c:v>1560.58</c:v>
                </c:pt>
                <c:pt idx="2">
                  <c:v>1461.39</c:v>
                </c:pt>
                <c:pt idx="3" formatCode="#,##0.00;&quot;△&quot;#,##0.00">
                  <c:v>0</c:v>
                </c:pt>
                <c:pt idx="4">
                  <c:v>401.84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7938408"/>
        <c:axId val="487938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1622.51</c:v>
                </c:pt>
                <c:pt idx="1">
                  <c:v>1569.13</c:v>
                </c:pt>
                <c:pt idx="2">
                  <c:v>1436</c:v>
                </c:pt>
                <c:pt idx="3">
                  <c:v>1434.89</c:v>
                </c:pt>
                <c:pt idx="4">
                  <c:v>1298.9100000000001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938408"/>
        <c:axId val="487938800"/>
      </c:lineChart>
      <c:dateAx>
        <c:axId val="487938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7938800"/>
        <c:crosses val="autoZero"/>
        <c:auto val="1"/>
        <c:lblOffset val="100"/>
        <c:baseTimeUnit val="years"/>
      </c:dateAx>
      <c:valAx>
        <c:axId val="487938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7938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64.41</c:v>
                </c:pt>
                <c:pt idx="1">
                  <c:v>62.88</c:v>
                </c:pt>
                <c:pt idx="2">
                  <c:v>65.27</c:v>
                </c:pt>
                <c:pt idx="3">
                  <c:v>40.479999999999997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8180000"/>
        <c:axId val="488180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62.83</c:v>
                </c:pt>
                <c:pt idx="1">
                  <c:v>64.63</c:v>
                </c:pt>
                <c:pt idx="2">
                  <c:v>66.56</c:v>
                </c:pt>
                <c:pt idx="3">
                  <c:v>66.22</c:v>
                </c:pt>
                <c:pt idx="4">
                  <c:v>69.87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180000"/>
        <c:axId val="488180392"/>
      </c:lineChart>
      <c:dateAx>
        <c:axId val="488180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8180392"/>
        <c:crosses val="autoZero"/>
        <c:auto val="1"/>
        <c:lblOffset val="100"/>
        <c:baseTimeUnit val="years"/>
      </c:dateAx>
      <c:valAx>
        <c:axId val="488180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8180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256.63</c:v>
                </c:pt>
                <c:pt idx="1">
                  <c:v>261.60000000000002</c:v>
                </c:pt>
                <c:pt idx="2">
                  <c:v>257.24</c:v>
                </c:pt>
                <c:pt idx="3">
                  <c:v>415.84</c:v>
                </c:pt>
                <c:pt idx="4">
                  <c:v>168.33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8181568"/>
        <c:axId val="488181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250.43</c:v>
                </c:pt>
                <c:pt idx="1">
                  <c:v>245.75</c:v>
                </c:pt>
                <c:pt idx="2">
                  <c:v>244.29</c:v>
                </c:pt>
                <c:pt idx="3">
                  <c:v>246.72</c:v>
                </c:pt>
                <c:pt idx="4">
                  <c:v>234.96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181568"/>
        <c:axId val="488181960"/>
      </c:lineChart>
      <c:dateAx>
        <c:axId val="488181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8181960"/>
        <c:crosses val="autoZero"/>
        <c:auto val="1"/>
        <c:lblOffset val="100"/>
        <c:baseTimeUnit val="years"/>
      </c:dateAx>
      <c:valAx>
        <c:axId val="488181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8181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【1,348.09】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【82.30】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【232.54】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AD9" sqref="AD9:AJ9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75" t="str">
        <f>データ!H6</f>
        <v>岡山県　浅口市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63" t="s">
        <v>1</v>
      </c>
      <c r="C7" s="63"/>
      <c r="D7" s="63"/>
      <c r="E7" s="63"/>
      <c r="F7" s="63"/>
      <c r="G7" s="63"/>
      <c r="H7" s="63"/>
      <c r="I7" s="63" t="s">
        <v>2</v>
      </c>
      <c r="J7" s="63"/>
      <c r="K7" s="63"/>
      <c r="L7" s="63"/>
      <c r="M7" s="63"/>
      <c r="N7" s="63"/>
      <c r="O7" s="63"/>
      <c r="P7" s="63" t="s">
        <v>3</v>
      </c>
      <c r="Q7" s="63"/>
      <c r="R7" s="63"/>
      <c r="S7" s="63"/>
      <c r="T7" s="63"/>
      <c r="U7" s="63"/>
      <c r="V7" s="63"/>
      <c r="W7" s="63" t="s">
        <v>4</v>
      </c>
      <c r="X7" s="63"/>
      <c r="Y7" s="63"/>
      <c r="Z7" s="63"/>
      <c r="AA7" s="63"/>
      <c r="AB7" s="63"/>
      <c r="AC7" s="63"/>
      <c r="AD7" s="63" t="s">
        <v>5</v>
      </c>
      <c r="AE7" s="63"/>
      <c r="AF7" s="63"/>
      <c r="AG7" s="63"/>
      <c r="AH7" s="63"/>
      <c r="AI7" s="63"/>
      <c r="AJ7" s="63"/>
      <c r="AK7" s="4"/>
      <c r="AL7" s="63" t="s">
        <v>6</v>
      </c>
      <c r="AM7" s="63"/>
      <c r="AN7" s="63"/>
      <c r="AO7" s="63"/>
      <c r="AP7" s="63"/>
      <c r="AQ7" s="63"/>
      <c r="AR7" s="63"/>
      <c r="AS7" s="63"/>
      <c r="AT7" s="63" t="s">
        <v>7</v>
      </c>
      <c r="AU7" s="63"/>
      <c r="AV7" s="63"/>
      <c r="AW7" s="63"/>
      <c r="AX7" s="63"/>
      <c r="AY7" s="63"/>
      <c r="AZ7" s="63"/>
      <c r="BA7" s="63"/>
      <c r="BB7" s="63" t="s">
        <v>8</v>
      </c>
      <c r="BC7" s="63"/>
      <c r="BD7" s="63"/>
      <c r="BE7" s="63"/>
      <c r="BF7" s="63"/>
      <c r="BG7" s="63"/>
      <c r="BH7" s="63"/>
      <c r="BI7" s="63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特定環境保全公共下水道</v>
      </c>
      <c r="Q8" s="72"/>
      <c r="R8" s="72"/>
      <c r="S8" s="72"/>
      <c r="T8" s="72"/>
      <c r="U8" s="72"/>
      <c r="V8" s="72"/>
      <c r="W8" s="72" t="str">
        <f>データ!L6</f>
        <v>D2</v>
      </c>
      <c r="X8" s="72"/>
      <c r="Y8" s="72"/>
      <c r="Z8" s="72"/>
      <c r="AA8" s="72"/>
      <c r="AB8" s="72"/>
      <c r="AC8" s="72"/>
      <c r="AD8" s="73" t="s">
        <v>125</v>
      </c>
      <c r="AE8" s="73"/>
      <c r="AF8" s="73"/>
      <c r="AG8" s="73"/>
      <c r="AH8" s="73"/>
      <c r="AI8" s="73"/>
      <c r="AJ8" s="73"/>
      <c r="AK8" s="4"/>
      <c r="AL8" s="67">
        <f>データ!S6</f>
        <v>35108</v>
      </c>
      <c r="AM8" s="67"/>
      <c r="AN8" s="67"/>
      <c r="AO8" s="67"/>
      <c r="AP8" s="67"/>
      <c r="AQ8" s="67"/>
      <c r="AR8" s="67"/>
      <c r="AS8" s="67"/>
      <c r="AT8" s="66">
        <f>データ!T6</f>
        <v>66.459999999999994</v>
      </c>
      <c r="AU8" s="66"/>
      <c r="AV8" s="66"/>
      <c r="AW8" s="66"/>
      <c r="AX8" s="66"/>
      <c r="AY8" s="66"/>
      <c r="AZ8" s="66"/>
      <c r="BA8" s="66"/>
      <c r="BB8" s="66">
        <f>データ!U6</f>
        <v>528.26</v>
      </c>
      <c r="BC8" s="66"/>
      <c r="BD8" s="66"/>
      <c r="BE8" s="66"/>
      <c r="BF8" s="66"/>
      <c r="BG8" s="66"/>
      <c r="BH8" s="66"/>
      <c r="BI8" s="66"/>
      <c r="BJ8" s="4"/>
      <c r="BK8" s="4"/>
      <c r="BL8" s="70" t="s">
        <v>10</v>
      </c>
      <c r="BM8" s="71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63" t="s">
        <v>12</v>
      </c>
      <c r="C9" s="63"/>
      <c r="D9" s="63"/>
      <c r="E9" s="63"/>
      <c r="F9" s="63"/>
      <c r="G9" s="63"/>
      <c r="H9" s="63"/>
      <c r="I9" s="63" t="s">
        <v>13</v>
      </c>
      <c r="J9" s="63"/>
      <c r="K9" s="63"/>
      <c r="L9" s="63"/>
      <c r="M9" s="63"/>
      <c r="N9" s="63"/>
      <c r="O9" s="63"/>
      <c r="P9" s="63" t="s">
        <v>14</v>
      </c>
      <c r="Q9" s="63"/>
      <c r="R9" s="63"/>
      <c r="S9" s="63"/>
      <c r="T9" s="63"/>
      <c r="U9" s="63"/>
      <c r="V9" s="63"/>
      <c r="W9" s="63" t="s">
        <v>15</v>
      </c>
      <c r="X9" s="63"/>
      <c r="Y9" s="63"/>
      <c r="Z9" s="63"/>
      <c r="AA9" s="63"/>
      <c r="AB9" s="63"/>
      <c r="AC9" s="63"/>
      <c r="AD9" s="63" t="s">
        <v>16</v>
      </c>
      <c r="AE9" s="63"/>
      <c r="AF9" s="63"/>
      <c r="AG9" s="63"/>
      <c r="AH9" s="63"/>
      <c r="AI9" s="63"/>
      <c r="AJ9" s="63"/>
      <c r="AK9" s="4"/>
      <c r="AL9" s="63" t="s">
        <v>17</v>
      </c>
      <c r="AM9" s="63"/>
      <c r="AN9" s="63"/>
      <c r="AO9" s="63"/>
      <c r="AP9" s="63"/>
      <c r="AQ9" s="63"/>
      <c r="AR9" s="63"/>
      <c r="AS9" s="63"/>
      <c r="AT9" s="63" t="s">
        <v>18</v>
      </c>
      <c r="AU9" s="63"/>
      <c r="AV9" s="63"/>
      <c r="AW9" s="63"/>
      <c r="AX9" s="63"/>
      <c r="AY9" s="63"/>
      <c r="AZ9" s="63"/>
      <c r="BA9" s="63"/>
      <c r="BB9" s="63" t="s">
        <v>19</v>
      </c>
      <c r="BC9" s="63"/>
      <c r="BD9" s="63"/>
      <c r="BE9" s="63"/>
      <c r="BF9" s="63"/>
      <c r="BG9" s="63"/>
      <c r="BH9" s="63"/>
      <c r="BI9" s="63"/>
      <c r="BJ9" s="4"/>
      <c r="BK9" s="4"/>
      <c r="BL9" s="64" t="s">
        <v>20</v>
      </c>
      <c r="BM9" s="65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66" t="str">
        <f>データ!N6</f>
        <v>-</v>
      </c>
      <c r="C10" s="66"/>
      <c r="D10" s="66"/>
      <c r="E10" s="66"/>
      <c r="F10" s="66"/>
      <c r="G10" s="66"/>
      <c r="H10" s="66"/>
      <c r="I10" s="66" t="str">
        <f>データ!O6</f>
        <v>該当数値なし</v>
      </c>
      <c r="J10" s="66"/>
      <c r="K10" s="66"/>
      <c r="L10" s="66"/>
      <c r="M10" s="66"/>
      <c r="N10" s="66"/>
      <c r="O10" s="66"/>
      <c r="P10" s="66">
        <f>データ!P6</f>
        <v>15.25</v>
      </c>
      <c r="Q10" s="66"/>
      <c r="R10" s="66"/>
      <c r="S10" s="66"/>
      <c r="T10" s="66"/>
      <c r="U10" s="66"/>
      <c r="V10" s="66"/>
      <c r="W10" s="66">
        <f>データ!Q6</f>
        <v>96.89</v>
      </c>
      <c r="X10" s="66"/>
      <c r="Y10" s="66"/>
      <c r="Z10" s="66"/>
      <c r="AA10" s="66"/>
      <c r="AB10" s="66"/>
      <c r="AC10" s="66"/>
      <c r="AD10" s="67">
        <f>データ!R6</f>
        <v>3110</v>
      </c>
      <c r="AE10" s="67"/>
      <c r="AF10" s="67"/>
      <c r="AG10" s="67"/>
      <c r="AH10" s="67"/>
      <c r="AI10" s="67"/>
      <c r="AJ10" s="67"/>
      <c r="AK10" s="2"/>
      <c r="AL10" s="67">
        <f>データ!V6</f>
        <v>5340</v>
      </c>
      <c r="AM10" s="67"/>
      <c r="AN10" s="67"/>
      <c r="AO10" s="67"/>
      <c r="AP10" s="67"/>
      <c r="AQ10" s="67"/>
      <c r="AR10" s="67"/>
      <c r="AS10" s="67"/>
      <c r="AT10" s="66">
        <f>データ!W6</f>
        <v>2.2200000000000002</v>
      </c>
      <c r="AU10" s="66"/>
      <c r="AV10" s="66"/>
      <c r="AW10" s="66"/>
      <c r="AX10" s="66"/>
      <c r="AY10" s="66"/>
      <c r="AZ10" s="66"/>
      <c r="BA10" s="66"/>
      <c r="BB10" s="66">
        <f>データ!X6</f>
        <v>2405.41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22</v>
      </c>
      <c r="BM10" s="69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24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>
      <c r="A14" s="2"/>
      <c r="B14" s="60" t="s">
        <v>25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8" t="s">
        <v>123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>
      <c r="A34" s="2"/>
      <c r="B34" s="17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20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20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20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9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>
      <c r="A35" s="2"/>
      <c r="B35" s="17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20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20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20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9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8" t="s">
        <v>122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>
      <c r="A56" s="2"/>
      <c r="B56" s="17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20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20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20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9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>
      <c r="A57" s="2"/>
      <c r="B57" s="17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20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20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20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9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>
      <c r="A60" s="2"/>
      <c r="B60" s="55" t="s">
        <v>36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8" t="s">
        <v>124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>
      <c r="A79" s="2"/>
      <c r="B79" s="17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20"/>
      <c r="V79" s="20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20"/>
      <c r="AP79" s="20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8"/>
      <c r="BJ79" s="19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>
      <c r="A80" s="2"/>
      <c r="B80" s="17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20"/>
      <c r="V80" s="20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20"/>
      <c r="AP80" s="20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8"/>
      <c r="BJ80" s="19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>
      <c r="C83" s="2" t="s">
        <v>41</v>
      </c>
    </row>
    <row r="84" spans="1:78">
      <c r="C84" s="2" t="s">
        <v>42</v>
      </c>
    </row>
    <row r="85" spans="1:78" hidden="1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【1,348.09】</v>
      </c>
      <c r="I86" s="26" t="str">
        <f>データ!CA6</f>
        <v>【69.80】</v>
      </c>
      <c r="J86" s="26" t="str">
        <f>データ!CL6</f>
        <v>【232.54】</v>
      </c>
      <c r="K86" s="26" t="str">
        <f>データ!CW6</f>
        <v>【42.17】</v>
      </c>
      <c r="L86" s="26" t="str">
        <f>データ!DH6</f>
        <v>【82.30】</v>
      </c>
      <c r="M86" s="26" t="s">
        <v>56</v>
      </c>
      <c r="N86" s="26" t="s">
        <v>56</v>
      </c>
      <c r="O86" s="26" t="str">
        <f>データ!EO6</f>
        <v>【0.09】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5">
      <c r="A1" s="3" t="s">
        <v>57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>
      <c r="A2" s="28" t="s">
        <v>58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>
      <c r="A3" s="28" t="s">
        <v>59</v>
      </c>
      <c r="B3" s="29" t="s">
        <v>60</v>
      </c>
      <c r="C3" s="29" t="s">
        <v>61</v>
      </c>
      <c r="D3" s="29" t="s">
        <v>62</v>
      </c>
      <c r="E3" s="29" t="s">
        <v>63</v>
      </c>
      <c r="F3" s="29" t="s">
        <v>64</v>
      </c>
      <c r="G3" s="29" t="s">
        <v>65</v>
      </c>
      <c r="H3" s="77" t="s">
        <v>66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67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>
      <c r="A4" s="28" t="s">
        <v>69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70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71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72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73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74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75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76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77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78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79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80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>
      <c r="A5" s="28" t="s">
        <v>81</v>
      </c>
      <c r="B5" s="31"/>
      <c r="C5" s="31"/>
      <c r="D5" s="31"/>
      <c r="E5" s="31"/>
      <c r="F5" s="31"/>
      <c r="G5" s="31"/>
      <c r="H5" s="32" t="s">
        <v>82</v>
      </c>
      <c r="I5" s="32" t="s">
        <v>83</v>
      </c>
      <c r="J5" s="32" t="s">
        <v>84</v>
      </c>
      <c r="K5" s="32" t="s">
        <v>85</v>
      </c>
      <c r="L5" s="32" t="s">
        <v>86</v>
      </c>
      <c r="M5" s="32" t="s">
        <v>5</v>
      </c>
      <c r="N5" s="32" t="s">
        <v>87</v>
      </c>
      <c r="O5" s="32" t="s">
        <v>88</v>
      </c>
      <c r="P5" s="32" t="s">
        <v>89</v>
      </c>
      <c r="Q5" s="32" t="s">
        <v>90</v>
      </c>
      <c r="R5" s="32" t="s">
        <v>91</v>
      </c>
      <c r="S5" s="32" t="s">
        <v>92</v>
      </c>
      <c r="T5" s="32" t="s">
        <v>93</v>
      </c>
      <c r="U5" s="32" t="s">
        <v>94</v>
      </c>
      <c r="V5" s="32" t="s">
        <v>95</v>
      </c>
      <c r="W5" s="32" t="s">
        <v>96</v>
      </c>
      <c r="X5" s="32" t="s">
        <v>97</v>
      </c>
      <c r="Y5" s="32" t="s">
        <v>98</v>
      </c>
      <c r="Z5" s="32" t="s">
        <v>99</v>
      </c>
      <c r="AA5" s="32" t="s">
        <v>100</v>
      </c>
      <c r="AB5" s="32" t="s">
        <v>101</v>
      </c>
      <c r="AC5" s="32" t="s">
        <v>102</v>
      </c>
      <c r="AD5" s="32" t="s">
        <v>103</v>
      </c>
      <c r="AE5" s="32" t="s">
        <v>104</v>
      </c>
      <c r="AF5" s="32" t="s">
        <v>105</v>
      </c>
      <c r="AG5" s="32" t="s">
        <v>106</v>
      </c>
      <c r="AH5" s="32" t="s">
        <v>107</v>
      </c>
      <c r="AI5" s="32" t="s">
        <v>43</v>
      </c>
      <c r="AJ5" s="32" t="s">
        <v>98</v>
      </c>
      <c r="AK5" s="32" t="s">
        <v>99</v>
      </c>
      <c r="AL5" s="32" t="s">
        <v>100</v>
      </c>
      <c r="AM5" s="32" t="s">
        <v>101</v>
      </c>
      <c r="AN5" s="32" t="s">
        <v>102</v>
      </c>
      <c r="AO5" s="32" t="s">
        <v>103</v>
      </c>
      <c r="AP5" s="32" t="s">
        <v>104</v>
      </c>
      <c r="AQ5" s="32" t="s">
        <v>105</v>
      </c>
      <c r="AR5" s="32" t="s">
        <v>106</v>
      </c>
      <c r="AS5" s="32" t="s">
        <v>107</v>
      </c>
      <c r="AT5" s="32" t="s">
        <v>108</v>
      </c>
      <c r="AU5" s="32" t="s">
        <v>98</v>
      </c>
      <c r="AV5" s="32" t="s">
        <v>99</v>
      </c>
      <c r="AW5" s="32" t="s">
        <v>100</v>
      </c>
      <c r="AX5" s="32" t="s">
        <v>101</v>
      </c>
      <c r="AY5" s="32" t="s">
        <v>102</v>
      </c>
      <c r="AZ5" s="32" t="s">
        <v>103</v>
      </c>
      <c r="BA5" s="32" t="s">
        <v>104</v>
      </c>
      <c r="BB5" s="32" t="s">
        <v>105</v>
      </c>
      <c r="BC5" s="32" t="s">
        <v>106</v>
      </c>
      <c r="BD5" s="32" t="s">
        <v>107</v>
      </c>
      <c r="BE5" s="32" t="s">
        <v>108</v>
      </c>
      <c r="BF5" s="32" t="s">
        <v>98</v>
      </c>
      <c r="BG5" s="32" t="s">
        <v>99</v>
      </c>
      <c r="BH5" s="32" t="s">
        <v>100</v>
      </c>
      <c r="BI5" s="32" t="s">
        <v>101</v>
      </c>
      <c r="BJ5" s="32" t="s">
        <v>102</v>
      </c>
      <c r="BK5" s="32" t="s">
        <v>103</v>
      </c>
      <c r="BL5" s="32" t="s">
        <v>104</v>
      </c>
      <c r="BM5" s="32" t="s">
        <v>105</v>
      </c>
      <c r="BN5" s="32" t="s">
        <v>106</v>
      </c>
      <c r="BO5" s="32" t="s">
        <v>107</v>
      </c>
      <c r="BP5" s="32" t="s">
        <v>108</v>
      </c>
      <c r="BQ5" s="32" t="s">
        <v>98</v>
      </c>
      <c r="BR5" s="32" t="s">
        <v>99</v>
      </c>
      <c r="BS5" s="32" t="s">
        <v>100</v>
      </c>
      <c r="BT5" s="32" t="s">
        <v>101</v>
      </c>
      <c r="BU5" s="32" t="s">
        <v>102</v>
      </c>
      <c r="BV5" s="32" t="s">
        <v>103</v>
      </c>
      <c r="BW5" s="32" t="s">
        <v>104</v>
      </c>
      <c r="BX5" s="32" t="s">
        <v>105</v>
      </c>
      <c r="BY5" s="32" t="s">
        <v>106</v>
      </c>
      <c r="BZ5" s="32" t="s">
        <v>107</v>
      </c>
      <c r="CA5" s="32" t="s">
        <v>108</v>
      </c>
      <c r="CB5" s="32" t="s">
        <v>98</v>
      </c>
      <c r="CC5" s="32" t="s">
        <v>99</v>
      </c>
      <c r="CD5" s="32" t="s">
        <v>100</v>
      </c>
      <c r="CE5" s="32" t="s">
        <v>101</v>
      </c>
      <c r="CF5" s="32" t="s">
        <v>102</v>
      </c>
      <c r="CG5" s="32" t="s">
        <v>103</v>
      </c>
      <c r="CH5" s="32" t="s">
        <v>104</v>
      </c>
      <c r="CI5" s="32" t="s">
        <v>105</v>
      </c>
      <c r="CJ5" s="32" t="s">
        <v>106</v>
      </c>
      <c r="CK5" s="32" t="s">
        <v>107</v>
      </c>
      <c r="CL5" s="32" t="s">
        <v>108</v>
      </c>
      <c r="CM5" s="32" t="s">
        <v>98</v>
      </c>
      <c r="CN5" s="32" t="s">
        <v>99</v>
      </c>
      <c r="CO5" s="32" t="s">
        <v>100</v>
      </c>
      <c r="CP5" s="32" t="s">
        <v>101</v>
      </c>
      <c r="CQ5" s="32" t="s">
        <v>102</v>
      </c>
      <c r="CR5" s="32" t="s">
        <v>103</v>
      </c>
      <c r="CS5" s="32" t="s">
        <v>104</v>
      </c>
      <c r="CT5" s="32" t="s">
        <v>105</v>
      </c>
      <c r="CU5" s="32" t="s">
        <v>106</v>
      </c>
      <c r="CV5" s="32" t="s">
        <v>107</v>
      </c>
      <c r="CW5" s="32" t="s">
        <v>108</v>
      </c>
      <c r="CX5" s="32" t="s">
        <v>98</v>
      </c>
      <c r="CY5" s="32" t="s">
        <v>99</v>
      </c>
      <c r="CZ5" s="32" t="s">
        <v>100</v>
      </c>
      <c r="DA5" s="32" t="s">
        <v>101</v>
      </c>
      <c r="DB5" s="32" t="s">
        <v>102</v>
      </c>
      <c r="DC5" s="32" t="s">
        <v>103</v>
      </c>
      <c r="DD5" s="32" t="s">
        <v>104</v>
      </c>
      <c r="DE5" s="32" t="s">
        <v>105</v>
      </c>
      <c r="DF5" s="32" t="s">
        <v>106</v>
      </c>
      <c r="DG5" s="32" t="s">
        <v>107</v>
      </c>
      <c r="DH5" s="32" t="s">
        <v>108</v>
      </c>
      <c r="DI5" s="32" t="s">
        <v>98</v>
      </c>
      <c r="DJ5" s="32" t="s">
        <v>99</v>
      </c>
      <c r="DK5" s="32" t="s">
        <v>100</v>
      </c>
      <c r="DL5" s="32" t="s">
        <v>101</v>
      </c>
      <c r="DM5" s="32" t="s">
        <v>102</v>
      </c>
      <c r="DN5" s="32" t="s">
        <v>103</v>
      </c>
      <c r="DO5" s="32" t="s">
        <v>104</v>
      </c>
      <c r="DP5" s="32" t="s">
        <v>105</v>
      </c>
      <c r="DQ5" s="32" t="s">
        <v>106</v>
      </c>
      <c r="DR5" s="32" t="s">
        <v>107</v>
      </c>
      <c r="DS5" s="32" t="s">
        <v>108</v>
      </c>
      <c r="DT5" s="32" t="s">
        <v>98</v>
      </c>
      <c r="DU5" s="32" t="s">
        <v>99</v>
      </c>
      <c r="DV5" s="32" t="s">
        <v>100</v>
      </c>
      <c r="DW5" s="32" t="s">
        <v>101</v>
      </c>
      <c r="DX5" s="32" t="s">
        <v>102</v>
      </c>
      <c r="DY5" s="32" t="s">
        <v>103</v>
      </c>
      <c r="DZ5" s="32" t="s">
        <v>104</v>
      </c>
      <c r="EA5" s="32" t="s">
        <v>105</v>
      </c>
      <c r="EB5" s="32" t="s">
        <v>106</v>
      </c>
      <c r="EC5" s="32" t="s">
        <v>107</v>
      </c>
      <c r="ED5" s="32" t="s">
        <v>108</v>
      </c>
      <c r="EE5" s="32" t="s">
        <v>98</v>
      </c>
      <c r="EF5" s="32" t="s">
        <v>99</v>
      </c>
      <c r="EG5" s="32" t="s">
        <v>100</v>
      </c>
      <c r="EH5" s="32" t="s">
        <v>101</v>
      </c>
      <c r="EI5" s="32" t="s">
        <v>102</v>
      </c>
      <c r="EJ5" s="32" t="s">
        <v>103</v>
      </c>
      <c r="EK5" s="32" t="s">
        <v>104</v>
      </c>
      <c r="EL5" s="32" t="s">
        <v>105</v>
      </c>
      <c r="EM5" s="32" t="s">
        <v>106</v>
      </c>
      <c r="EN5" s="32" t="s">
        <v>107</v>
      </c>
      <c r="EO5" s="32" t="s">
        <v>108</v>
      </c>
    </row>
    <row r="6" spans="1:145" s="36" customFormat="1">
      <c r="A6" s="28" t="s">
        <v>109</v>
      </c>
      <c r="B6" s="33">
        <f>B7</f>
        <v>2016</v>
      </c>
      <c r="C6" s="33">
        <f t="shared" ref="C6:X6" si="3">C7</f>
        <v>332160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岡山県　浅口市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15.25</v>
      </c>
      <c r="Q6" s="34">
        <f t="shared" si="3"/>
        <v>96.89</v>
      </c>
      <c r="R6" s="34">
        <f t="shared" si="3"/>
        <v>3110</v>
      </c>
      <c r="S6" s="34">
        <f t="shared" si="3"/>
        <v>35108</v>
      </c>
      <c r="T6" s="34">
        <f t="shared" si="3"/>
        <v>66.459999999999994</v>
      </c>
      <c r="U6" s="34">
        <f t="shared" si="3"/>
        <v>528.26</v>
      </c>
      <c r="V6" s="34">
        <f t="shared" si="3"/>
        <v>5340</v>
      </c>
      <c r="W6" s="34">
        <f t="shared" si="3"/>
        <v>2.2200000000000002</v>
      </c>
      <c r="X6" s="34">
        <f t="shared" si="3"/>
        <v>2405.41</v>
      </c>
      <c r="Y6" s="35">
        <f>IF(Y7="",NA(),Y7)</f>
        <v>71.05</v>
      </c>
      <c r="Z6" s="35">
        <f t="shared" ref="Z6:AH6" si="4">IF(Z7="",NA(),Z7)</f>
        <v>66.790000000000006</v>
      </c>
      <c r="AA6" s="35">
        <f t="shared" si="4"/>
        <v>67.400000000000006</v>
      </c>
      <c r="AB6" s="35">
        <f t="shared" si="4"/>
        <v>68.680000000000007</v>
      </c>
      <c r="AC6" s="35">
        <f t="shared" si="4"/>
        <v>100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1543.57</v>
      </c>
      <c r="BG6" s="35">
        <f t="shared" ref="BG6:BO6" si="7">IF(BG7="",NA(),BG7)</f>
        <v>1560.58</v>
      </c>
      <c r="BH6" s="35">
        <f t="shared" si="7"/>
        <v>1461.39</v>
      </c>
      <c r="BI6" s="34">
        <f t="shared" si="7"/>
        <v>0</v>
      </c>
      <c r="BJ6" s="35">
        <f t="shared" si="7"/>
        <v>401.84</v>
      </c>
      <c r="BK6" s="35">
        <f t="shared" si="7"/>
        <v>1622.51</v>
      </c>
      <c r="BL6" s="35">
        <f t="shared" si="7"/>
        <v>1569.13</v>
      </c>
      <c r="BM6" s="35">
        <f t="shared" si="7"/>
        <v>1436</v>
      </c>
      <c r="BN6" s="35">
        <f t="shared" si="7"/>
        <v>1434.89</v>
      </c>
      <c r="BO6" s="35">
        <f t="shared" si="7"/>
        <v>1298.9100000000001</v>
      </c>
      <c r="BP6" s="34" t="str">
        <f>IF(BP7="","",IF(BP7="-","【-】","【"&amp;SUBSTITUTE(TEXT(BP7,"#,##0.00"),"-","△")&amp;"】"))</f>
        <v>【1,348.09】</v>
      </c>
      <c r="BQ6" s="35">
        <f>IF(BQ7="",NA(),BQ7)</f>
        <v>64.41</v>
      </c>
      <c r="BR6" s="35">
        <f t="shared" ref="BR6:BZ6" si="8">IF(BR7="",NA(),BR7)</f>
        <v>62.88</v>
      </c>
      <c r="BS6" s="35">
        <f t="shared" si="8"/>
        <v>65.27</v>
      </c>
      <c r="BT6" s="35">
        <f t="shared" si="8"/>
        <v>40.479999999999997</v>
      </c>
      <c r="BU6" s="35">
        <f t="shared" si="8"/>
        <v>100</v>
      </c>
      <c r="BV6" s="35">
        <f t="shared" si="8"/>
        <v>62.83</v>
      </c>
      <c r="BW6" s="35">
        <f t="shared" si="8"/>
        <v>64.63</v>
      </c>
      <c r="BX6" s="35">
        <f t="shared" si="8"/>
        <v>66.56</v>
      </c>
      <c r="BY6" s="35">
        <f t="shared" si="8"/>
        <v>66.22</v>
      </c>
      <c r="BZ6" s="35">
        <f t="shared" si="8"/>
        <v>69.87</v>
      </c>
      <c r="CA6" s="34" t="str">
        <f>IF(CA7="","",IF(CA7="-","【-】","【"&amp;SUBSTITUTE(TEXT(CA7,"#,##0.00"),"-","△")&amp;"】"))</f>
        <v>【69.80】</v>
      </c>
      <c r="CB6" s="35">
        <f>IF(CB7="",NA(),CB7)</f>
        <v>256.63</v>
      </c>
      <c r="CC6" s="35">
        <f t="shared" ref="CC6:CK6" si="9">IF(CC7="",NA(),CC7)</f>
        <v>261.60000000000002</v>
      </c>
      <c r="CD6" s="35">
        <f t="shared" si="9"/>
        <v>257.24</v>
      </c>
      <c r="CE6" s="35">
        <f t="shared" si="9"/>
        <v>415.84</v>
      </c>
      <c r="CF6" s="35">
        <f t="shared" si="9"/>
        <v>168.33</v>
      </c>
      <c r="CG6" s="35">
        <f t="shared" si="9"/>
        <v>250.43</v>
      </c>
      <c r="CH6" s="35">
        <f t="shared" si="9"/>
        <v>245.75</v>
      </c>
      <c r="CI6" s="35">
        <f t="shared" si="9"/>
        <v>244.29</v>
      </c>
      <c r="CJ6" s="35">
        <f t="shared" si="9"/>
        <v>246.72</v>
      </c>
      <c r="CK6" s="35">
        <f t="shared" si="9"/>
        <v>234.96</v>
      </c>
      <c r="CL6" s="34" t="str">
        <f>IF(CL7="","",IF(CL7="-","【-】","【"&amp;SUBSTITUTE(TEXT(CL7,"#,##0.00"),"-","△")&amp;"】"))</f>
        <v>【232.54】</v>
      </c>
      <c r="CM6" s="35">
        <f>IF(CM7="",NA(),CM7)</f>
        <v>34.33</v>
      </c>
      <c r="CN6" s="35">
        <f t="shared" ref="CN6:CV6" si="10">IF(CN7="",NA(),CN7)</f>
        <v>32.36</v>
      </c>
      <c r="CO6" s="35">
        <f t="shared" si="10"/>
        <v>31.58</v>
      </c>
      <c r="CP6" s="35">
        <f t="shared" si="10"/>
        <v>30.72</v>
      </c>
      <c r="CQ6" s="35">
        <f t="shared" si="10"/>
        <v>30.42</v>
      </c>
      <c r="CR6" s="35">
        <f t="shared" si="10"/>
        <v>42.31</v>
      </c>
      <c r="CS6" s="35">
        <f t="shared" si="10"/>
        <v>43.65</v>
      </c>
      <c r="CT6" s="35">
        <f t="shared" si="10"/>
        <v>43.58</v>
      </c>
      <c r="CU6" s="35">
        <f t="shared" si="10"/>
        <v>41.35</v>
      </c>
      <c r="CV6" s="35">
        <f t="shared" si="10"/>
        <v>42.9</v>
      </c>
      <c r="CW6" s="34" t="str">
        <f>IF(CW7="","",IF(CW7="-","【-】","【"&amp;SUBSTITUTE(TEXT(CW7,"#,##0.00"),"-","△")&amp;"】"))</f>
        <v>【42.17】</v>
      </c>
      <c r="CX6" s="35">
        <f>IF(CX7="",NA(),CX7)</f>
        <v>76.14</v>
      </c>
      <c r="CY6" s="35">
        <f t="shared" ref="CY6:DG6" si="11">IF(CY7="",NA(),CY7)</f>
        <v>77.91</v>
      </c>
      <c r="CZ6" s="35">
        <f t="shared" si="11"/>
        <v>78.8</v>
      </c>
      <c r="DA6" s="35">
        <f t="shared" si="11"/>
        <v>79.39</v>
      </c>
      <c r="DB6" s="35">
        <f t="shared" si="11"/>
        <v>79.180000000000007</v>
      </c>
      <c r="DC6" s="35">
        <f t="shared" si="11"/>
        <v>81.3</v>
      </c>
      <c r="DD6" s="35">
        <f t="shared" si="11"/>
        <v>82.2</v>
      </c>
      <c r="DE6" s="35">
        <f t="shared" si="11"/>
        <v>82.35</v>
      </c>
      <c r="DF6" s="35">
        <f t="shared" si="11"/>
        <v>82.9</v>
      </c>
      <c r="DG6" s="35">
        <f t="shared" si="11"/>
        <v>83.5</v>
      </c>
      <c r="DH6" s="34" t="str">
        <f>IF(DH7="","",IF(DH7="-","【-】","【"&amp;SUBSTITUTE(TEXT(DH7,"#,##0.00"),"-","△")&amp;"】"))</f>
        <v>【82.30】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0.11</v>
      </c>
      <c r="EK6" s="35">
        <f t="shared" si="14"/>
        <v>0.05</v>
      </c>
      <c r="EL6" s="35">
        <f t="shared" si="14"/>
        <v>0.04</v>
      </c>
      <c r="EM6" s="35">
        <f t="shared" si="14"/>
        <v>7.0000000000000007E-2</v>
      </c>
      <c r="EN6" s="35">
        <f t="shared" si="14"/>
        <v>0.09</v>
      </c>
      <c r="EO6" s="34" t="str">
        <f>IF(EO7="","",IF(EO7="-","【-】","【"&amp;SUBSTITUTE(TEXT(EO7,"#,##0.00"),"-","△")&amp;"】"))</f>
        <v>【0.09】</v>
      </c>
    </row>
    <row r="7" spans="1:145" s="36" customFormat="1">
      <c r="A7" s="28"/>
      <c r="B7" s="37">
        <v>2016</v>
      </c>
      <c r="C7" s="37">
        <v>332160</v>
      </c>
      <c r="D7" s="37">
        <v>47</v>
      </c>
      <c r="E7" s="37">
        <v>17</v>
      </c>
      <c r="F7" s="37">
        <v>4</v>
      </c>
      <c r="G7" s="37">
        <v>0</v>
      </c>
      <c r="H7" s="37" t="s">
        <v>110</v>
      </c>
      <c r="I7" s="37" t="s">
        <v>111</v>
      </c>
      <c r="J7" s="37" t="s">
        <v>112</v>
      </c>
      <c r="K7" s="37" t="s">
        <v>113</v>
      </c>
      <c r="L7" s="37" t="s">
        <v>114</v>
      </c>
      <c r="M7" s="37"/>
      <c r="N7" s="38" t="s">
        <v>115</v>
      </c>
      <c r="O7" s="38" t="s">
        <v>116</v>
      </c>
      <c r="P7" s="38">
        <v>15.25</v>
      </c>
      <c r="Q7" s="38">
        <v>96.89</v>
      </c>
      <c r="R7" s="38">
        <v>3110</v>
      </c>
      <c r="S7" s="38">
        <v>35108</v>
      </c>
      <c r="T7" s="38">
        <v>66.459999999999994</v>
      </c>
      <c r="U7" s="38">
        <v>528.26</v>
      </c>
      <c r="V7" s="38">
        <v>5340</v>
      </c>
      <c r="W7" s="38">
        <v>2.2200000000000002</v>
      </c>
      <c r="X7" s="38">
        <v>2405.41</v>
      </c>
      <c r="Y7" s="38">
        <v>71.05</v>
      </c>
      <c r="Z7" s="38">
        <v>66.790000000000006</v>
      </c>
      <c r="AA7" s="38">
        <v>67.400000000000006</v>
      </c>
      <c r="AB7" s="38">
        <v>68.680000000000007</v>
      </c>
      <c r="AC7" s="38">
        <v>100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1543.57</v>
      </c>
      <c r="BG7" s="38">
        <v>1560.58</v>
      </c>
      <c r="BH7" s="38">
        <v>1461.39</v>
      </c>
      <c r="BI7" s="38">
        <v>0</v>
      </c>
      <c r="BJ7" s="38">
        <v>401.84</v>
      </c>
      <c r="BK7" s="38">
        <v>1622.51</v>
      </c>
      <c r="BL7" s="38">
        <v>1569.13</v>
      </c>
      <c r="BM7" s="38">
        <v>1436</v>
      </c>
      <c r="BN7" s="38">
        <v>1434.89</v>
      </c>
      <c r="BO7" s="38">
        <v>1298.9100000000001</v>
      </c>
      <c r="BP7" s="38">
        <v>1348.09</v>
      </c>
      <c r="BQ7" s="38">
        <v>64.41</v>
      </c>
      <c r="BR7" s="38">
        <v>62.88</v>
      </c>
      <c r="BS7" s="38">
        <v>65.27</v>
      </c>
      <c r="BT7" s="38">
        <v>40.479999999999997</v>
      </c>
      <c r="BU7" s="38">
        <v>100</v>
      </c>
      <c r="BV7" s="38">
        <v>62.83</v>
      </c>
      <c r="BW7" s="38">
        <v>64.63</v>
      </c>
      <c r="BX7" s="38">
        <v>66.56</v>
      </c>
      <c r="BY7" s="38">
        <v>66.22</v>
      </c>
      <c r="BZ7" s="38">
        <v>69.87</v>
      </c>
      <c r="CA7" s="38">
        <v>69.8</v>
      </c>
      <c r="CB7" s="38">
        <v>256.63</v>
      </c>
      <c r="CC7" s="38">
        <v>261.60000000000002</v>
      </c>
      <c r="CD7" s="38">
        <v>257.24</v>
      </c>
      <c r="CE7" s="38">
        <v>415.84</v>
      </c>
      <c r="CF7" s="38">
        <v>168.33</v>
      </c>
      <c r="CG7" s="38">
        <v>250.43</v>
      </c>
      <c r="CH7" s="38">
        <v>245.75</v>
      </c>
      <c r="CI7" s="38">
        <v>244.29</v>
      </c>
      <c r="CJ7" s="38">
        <v>246.72</v>
      </c>
      <c r="CK7" s="38">
        <v>234.96</v>
      </c>
      <c r="CL7" s="38">
        <v>232.54</v>
      </c>
      <c r="CM7" s="38">
        <v>34.33</v>
      </c>
      <c r="CN7" s="38">
        <v>32.36</v>
      </c>
      <c r="CO7" s="38">
        <v>31.58</v>
      </c>
      <c r="CP7" s="38">
        <v>30.72</v>
      </c>
      <c r="CQ7" s="38">
        <v>30.42</v>
      </c>
      <c r="CR7" s="38">
        <v>42.31</v>
      </c>
      <c r="CS7" s="38">
        <v>43.65</v>
      </c>
      <c r="CT7" s="38">
        <v>43.58</v>
      </c>
      <c r="CU7" s="38">
        <v>41.35</v>
      </c>
      <c r="CV7" s="38">
        <v>42.9</v>
      </c>
      <c r="CW7" s="38">
        <v>42.17</v>
      </c>
      <c r="CX7" s="38">
        <v>76.14</v>
      </c>
      <c r="CY7" s="38">
        <v>77.91</v>
      </c>
      <c r="CZ7" s="38">
        <v>78.8</v>
      </c>
      <c r="DA7" s="38">
        <v>79.39</v>
      </c>
      <c r="DB7" s="38">
        <v>79.180000000000007</v>
      </c>
      <c r="DC7" s="38">
        <v>81.3</v>
      </c>
      <c r="DD7" s="38">
        <v>82.2</v>
      </c>
      <c r="DE7" s="38">
        <v>82.35</v>
      </c>
      <c r="DF7" s="38">
        <v>82.9</v>
      </c>
      <c r="DG7" s="38">
        <v>83.5</v>
      </c>
      <c r="DH7" s="38">
        <v>82.3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0.11</v>
      </c>
      <c r="EK7" s="38">
        <v>0.05</v>
      </c>
      <c r="EL7" s="38">
        <v>0.04</v>
      </c>
      <c r="EM7" s="38">
        <v>7.0000000000000007E-2</v>
      </c>
      <c r="EN7" s="38">
        <v>0.09</v>
      </c>
      <c r="EO7" s="38">
        <v>0.09</v>
      </c>
    </row>
    <row r="8" spans="1:14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>
      <c r="A9" s="40"/>
      <c r="B9" s="40" t="s">
        <v>117</v>
      </c>
      <c r="C9" s="40" t="s">
        <v>118</v>
      </c>
      <c r="D9" s="40" t="s">
        <v>119</v>
      </c>
      <c r="E9" s="40" t="s">
        <v>120</v>
      </c>
      <c r="F9" s="40" t="s">
        <v>121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>
      <c r="A10" s="40" t="s">
        <v>60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2018-02-01T04:02:04Z</cp:lastPrinted>
  <dcterms:created xsi:type="dcterms:W3CDTF">2017-12-25T02:21:54Z</dcterms:created>
  <dcterms:modified xsi:type="dcterms:W3CDTF">2018-02-09T04:49:39Z</dcterms:modified>
  <cp:category/>
</cp:coreProperties>
</file>