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IPC2016002\Desktop\"/>
    </mc:Choice>
  </mc:AlternateContent>
  <xr:revisionPtr revIDLastSave="0" documentId="8_{C3EBD60A-C952-4ACD-8C7C-9B0D0BC20F2C}" xr6:coauthVersionLast="38" xr6:coauthVersionMax="38" xr10:uidLastSave="{00000000-0000-0000-0000-000000000000}"/>
  <bookViews>
    <workbookView xWindow="0" yWindow="0" windowWidth="23040" windowHeight="8964" firstSheet="13" activeTab="14"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81029"/>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<sst xmlns="http://schemas.openxmlformats.org/spreadsheetml/2006/main" count="1092" uniqueCount="577">
  <si>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</si>
  <si>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</si>
  <si>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</si>
  <si>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</si>
  <si>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</si>
  <si>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</si>
  <si>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</si>
  <si>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</si>
  <si>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</si>
  <si>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</si>
  <si>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</si>
  <si>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</si>
  <si>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</si>
  <si>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</si>
  <si>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</si>
  <si>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</si>
  <si>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</si>
  <si>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</si>
  <si>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</si>
  <si>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</si>
  <si>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</si>
  <si>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</si>
  <si>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</si>
  <si>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</si>
  <si>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</si>
  <si>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</si>
  <si>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</si>
  <si>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</si>
  <si>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</si>
  <si>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</si>
  <si>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</si>
  <si>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</si>
  <si>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</si>
  <si>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</si>
  <si>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</si>
  <si>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</si>
  <si>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</si>
  <si>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</si>
  <si>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</si>
  <si>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</si>
  <si>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</si>
  <si>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</si>
  <si>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</si>
  <si>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</si>
  <si>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</si>
  <si>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</si>
  <si>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</si>
  <si>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</si>
  <si>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</si>
  <si>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</si>
  <si>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</si>
  <si>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</si>
  <si>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</si>
  <si>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</si>
  <si>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</si>
  <si>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</si>
  <si>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</si>
  <si>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</si>
  <si>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</si>
  <si>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</si>
  <si>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</si>
  <si>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</si>
  <si>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</si>
  <si>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</si>
  <si>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</si>
  <si>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</si>
  <si>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</si>
  <si>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</si>
  <si>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</si>
  <si>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</si>
  <si>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</si>
  <si>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</si>
  <si>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</si>
  <si>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</si>
  <si>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</si>
  <si>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</si>
  <si>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</si>
  <si>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</si>
  <si>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</si>
  <si>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</si>
  <si>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</si>
  <si>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</si>
  <si>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</si>
  <si>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</si>
  <si>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</si>
  <si>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</si>
  <si>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</si>
  <si>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</si>
  <si>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</si>
  <si>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</si>
  <si>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</si>
  <si>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</si>
  <si>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</si>
  <si>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</si>
  <si>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</si>
  <si>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</si>
  <si>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</si>
  <si>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</si>
  <si>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</si>
  <si>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</si>
  <si>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</si>
  <si>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</si>
  <si>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</si>
  <si>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</si>
  <si>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</si>
  <si>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</si>
  <si>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</si>
  <si>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</si>
  <si>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</si>
  <si>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</si>
  <si>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</si>
  <si>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</si>
  <si>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</si>
  <si>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</si>
  <si>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</si>
  <si>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</si>
  <si>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</si>
  <si>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</si>
  <si>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</si>
  <si>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</si>
  <si>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</si>
  <si>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</si>
  <si>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</si>
  <si>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</si>
  <si>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</si>
  <si>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</si>
  <si>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</si>
  <si>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</si>
  <si>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</si>
  <si>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</si>
  <si>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</si>
  <si>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</si>
  <si>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</si>
  <si>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</si>
  <si>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</si>
  <si>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</si>
  <si>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</si>
  <si>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</si>
  <si>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</si>
  <si>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</si>
  <si>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</si>
  <si>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</si>
  <si>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</si>
  <si>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</si>
  <si>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</si>
  <si>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</si>
  <si>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</si>
  <si>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</si>
  <si>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</si>
  <si>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</si>
  <si>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</si>
  <si>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</si>
  <si>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</si>
  <si>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</si>
  <si>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</si>
  <si>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</si>
  <si>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</si>
  <si>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</si>
  <si>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</si>
  <si>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</si>
  <si>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</si>
  <si>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</si>
  <si>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</si>
  <si>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</si>
  <si>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</si>
  <si>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</si>
  <si>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</si>
  <si>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</si>
  <si>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</si>
  <si>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</si>
  <si>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</si>
  <si>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</si>
  <si>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</si>
  <si>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</si>
  <si>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</si>
  <si>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</si>
  <si>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</si>
  <si>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</si>
  <si>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</si>
  <si>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</si>
  <si>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</si>
  <si>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</si>
  <si>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</si>
  <si>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</si>
  <si>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</si>
  <si>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</si>
  <si>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</si>
  <si>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</si>
  <si>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</si>
  <si>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</si>
  <si>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</si>
  <si>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</si>
  <si>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</si>
  <si>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</si>
  <si>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</si>
  <si>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</si>
  <si>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</si>
  <si>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岡山県浅口市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</si>
  <si>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</si>
  <si>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</si>
  <si>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</si>
  <si>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</si>
  <si>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</si>
  <si>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</si>
  <si>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</si>
  <si>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</si>
  <si>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</si>
  <si>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</si>
  <si>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</si>
  <si>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</si>
  <si>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</si>
  <si>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</si>
  <si>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</si>
  <si>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</si>
  <si>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</si>
  <si>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</si>
  <si>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</si>
  <si>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</si>
  <si>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</si>
  <si>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</si>
  <si>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</si>
  <si>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</si>
  <si>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</si>
  <si>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</si>
  <si>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</si>
  <si>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</si>
  <si>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</si>
  <si>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</si>
  <si>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</si>
  <si>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</si>
  <si>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</si>
  <si>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</si>
  <si>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</si>
  <si>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</si>
  <si>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</si>
  <si>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</si>
  <si>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</si>
  <si>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</si>
  <si>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</si>
  <si>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</si>
  <si>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</si>
  <si>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</si>
  <si>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</si>
  <si>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</si>
  <si>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</si>
  <si>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</si>
  <si>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</si>
  <si>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</si>
  <si>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</si>
  <si>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</si>
  <si>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</si>
  <si>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</si>
  <si>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</si>
  <si>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</si>
  <si>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</si>
  <si>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</si>
  <si>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</si>
  <si>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</si>
  <si>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</si>
  <si>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</si>
  <si>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</si>
  <si>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</si>
  <si>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</si>
  <si>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</si>
  <si>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</si>
  <si>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</si>
  <si>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</si>
  <si>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</si>
  <si>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</si>
  <si>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</si>
  <si>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</si>
  <si>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</si>
  <si>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</si>
  <si>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</si>
  <si>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</si>
  <si>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</si>
  <si>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</si>
  <si>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</si>
  <si>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</si>
  <si>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</si>
  <si>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</si>
  <si>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</si>
  <si>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</si>
  <si>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</si>
  <si>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</si>
  <si>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</si>
  <si>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</si>
  <si>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</si>
  <si>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</si>
  <si>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</si>
  <si>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</si>
  <si>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</si>
  <si>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</si>
  <si>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</si>
  <si>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</si>
  <si>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</si>
  <si>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</si>
  <si>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</si>
  <si>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</si>
  <si>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</si>
  <si>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</si>
  <si>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</si>
  <si>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</si>
  <si>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</si>
  <si>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</si>
  <si>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</si>
  <si>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</si>
  <si>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</si>
  <si>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</si>
  <si>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</si>
  <si>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</si>
  <si>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</si>
  <si>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</si>
  <si>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</si>
  <si>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</si>
  <si>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</si>
  <si>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</si>
  <si>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</si>
  <si>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</si>
  <si>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</si>
  <si>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</si>
  <si>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</si>
  <si>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</si>
  <si>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</si>
  <si>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</si>
  <si>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</si>
  <si>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</si>
  <si>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</si>
  <si>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</si>
  <si>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</si>
  <si>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</si>
  <si>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</si>
  <si>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</si>
  <si>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</si>
  <si>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</si>
  <si>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</si>
  <si>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</si>
  <si>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</si>
  <si>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</si>
  <si>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</si>
  <si>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</si>
  <si>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</si>
  <si>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</si>
  <si>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</si>
  <si>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</si>
  <si>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</si>
  <si>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岡山県浅口市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</si>
  <si>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</si>
  <si>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</si>
  <si>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</si>
  <si>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</si>
  <si>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</si>
  <si>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</si>
  <si>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</si>
  <si>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</si>
  <si>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</si>
  <si>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</si>
  <si>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</si>
  <si>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</si>
  <si>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</si>
  <si>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</si>
  <si>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</si>
  <si>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</si>
  <si>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</si>
  <si>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</si>
  <si>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</si>
  <si>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</si>
  <si>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</si>
  <si>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</si>
  <si>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</si>
  <si>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</si>
  <si>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</si>
  <si>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</si>
  <si>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</si>
  <si>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</si>
  <si>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</si>
  <si>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</si>
  <si>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</si>
  <si>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</si>
  <si>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</si>
  <si>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</si>
  <si>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</si>
  <si>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</si>
  <si>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</si>
  <si>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</si>
  <si>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</si>
  <si>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</si>
  <si>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</si>
  <si>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</si>
  <si>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</si>
  <si>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</si>
  <si>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</si>
  <si>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</si>
  <si>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</si>
  <si>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</si>
  <si>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</si>
  <si>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</si>
  <si>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</si>
  <si>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</si>
  <si>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</si>
  <si>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</si>
  <si>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</si>
  <si>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</si>
  <si>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</si>
  <si>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</si>
  <si>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</si>
  <si>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</si>
  <si>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</si>
  <si>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</si>
  <si>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</si>
  <si>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</si>
  <si>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</si>
  <si>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</si>
  <si>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</si>
  <si>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</si>
  <si>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</si>
  <si>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</si>
  <si>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</si>
  <si>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</si>
  <si>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</si>
  <si>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</si>
  <si>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</si>
  <si>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</si>
  <si>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</si>
  <si>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</si>
  <si>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</si>
  <si>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</si>
  <si>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</si>
  <si>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</si>
  <si>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</si>
  <si>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</si>
  <si>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</si>
  <si>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</si>
  <si>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</si>
  <si>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</si>
  <si>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</si>
  <si>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</si>
  <si>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</si>
  <si>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</si>
  <si>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</si>
  <si>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</si>
  <si>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</si>
  <si>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</si>
  <si>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</si>
  <si>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</si>
  <si>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</si>
  <si>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</si>
  <si>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</si>
  <si>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</si>
  <si>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</si>
  <si>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</si>
  <si>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</si>
  <si>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</si>
  <si>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</si>
  <si>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</si>
  <si>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</si>
  <si>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</si>
  <si>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</si>
  <si>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</si>
  <si>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</si>
  <si>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</si>
  <si>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</si>
  <si>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</si>
  <si>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</si>
  <si>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</si>
  <si>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</si>
  <si>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</si>
  <si>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</si>
  <si>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</si>
  <si>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</si>
  <si>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</si>
  <si>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</si>
  <si>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</si>
  <si>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</si>
  <si>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</si>
  <si>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</si>
  <si>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</si>
  <si>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</si>
  <si>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</si>
  <si>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</si>
  <si>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</si>
  <si>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</si>
  <si>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</si>
  <si>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</si>
  <si>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</si>
  <si>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</si>
  <si>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</si>
  <si>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</si>
  <si>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</si>
  <si>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</si>
  <si>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</si>
  <si>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</si>
  <si>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</si>
  <si>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</si>
  <si>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</si>
  <si>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</si>
  <si>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</si>
  <si>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</si>
  <si>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</si>
  <si>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</si>
  <si>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</si>
  <si>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</si>
  <si>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</si>
  <si>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</si>
  <si>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</si>
  <si>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</si>
  <si>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</si>
  <si>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</si>
  <si>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</si>
  <si>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</si>
  <si>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</si>
  <si>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</si>
  <si>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</si>
  <si>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</si>
  <si>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</si>
  <si>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</si>
  <si>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</si>
  <si>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</si>
  <si>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</si>
  <si>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</si>
  <si>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</si>
  <si>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</si>
  <si>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</si>
  <si>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</si>
  <si>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</si>
  <si>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9.25</t>
  </si>
  <si>
    <t>▲ 1.75</t>
  </si>
  <si>
    <t>▲ 2.20</t>
  </si>
  <si>
    <t>浅口市水道事業会計</t>
  </si>
  <si>
    <t>一般会計</t>
  </si>
  <si>
    <t>浅口市国民健康保険特別会計</t>
  </si>
  <si>
    <t>浅口市介護保険特別会計</t>
  </si>
  <si>
    <t>浅口市公共下水道事業特別会計</t>
  </si>
  <si>
    <t>浅口市工業団地開発事業特別会計</t>
  </si>
  <si>
    <t>浅口市畑地かんがい給水事業特別会計</t>
  </si>
  <si>
    <t>浅口市住宅新築資金等貸付事業特別会計</t>
  </si>
  <si>
    <t>その他会計（赤字）</t>
  </si>
  <si>
    <t>その他会計（黒字）</t>
  </si>
  <si>
    <t>-</t>
    <phoneticPr fontId="2"/>
  </si>
  <si>
    <t>-</t>
    <phoneticPr fontId="2"/>
  </si>
  <si>
    <t>-</t>
    <phoneticPr fontId="2"/>
  </si>
  <si>
    <t>-</t>
    <phoneticPr fontId="2"/>
  </si>
  <si>
    <t>岡山県西南水道企業団</t>
    <rPh sb="0" eb="3">
      <t>オカヤマケン</t>
    </rPh>
    <rPh sb="3" eb="5">
      <t>セイナン</t>
    </rPh>
    <rPh sb="5" eb="7">
      <t>スイドウ</t>
    </rPh>
    <rPh sb="7" eb="9">
      <t>キギョウ</t>
    </rPh>
    <rPh sb="9" eb="10">
      <t>ダン</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</si>
  <si>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</si>
  <si>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</si>
  <si>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浅口市土地開発公社</t>
    <rPh sb="0" eb="3">
      <t>アサクチシ</t>
    </rPh>
    <rPh sb="3" eb="5">
      <t>トチ</t>
    </rPh>
    <rPh sb="5" eb="7">
      <t>カイハツ</t>
    </rPh>
    <rPh sb="7" eb="9">
      <t>コウシャ</t>
    </rPh>
    <phoneticPr fontId="2"/>
  </si>
  <si>
    <t>-</t>
    <phoneticPr fontId="2"/>
  </si>
  <si>
    <t>-</t>
    <phoneticPr fontId="2"/>
  </si>
  <si>
    <t>岡山県市町村総合事務組合貸付金特別会計</t>
  </si>
  <si>
    <t>岡山県市町村総合事務組合一般会計</t>
  </si>
  <si>
    <t>岡山県後期高齢者医療広域連合特別会計</t>
  </si>
  <si>
    <t>倉敷西部清掃施設組合</t>
  </si>
  <si>
    <t>岡山県市町村税整理組合</t>
  </si>
  <si>
    <t>岡山県西部環境整備施設組合</t>
  </si>
  <si>
    <t>岡山県西部衛生施設組合</t>
  </si>
  <si>
    <t>岡山県市町村総合事務組合拠出金事業特別会計</t>
  </si>
  <si>
    <t>備南競艇事業組合一般会計</t>
  </si>
  <si>
    <t>笠岡地区消防組合</t>
  </si>
  <si>
    <t>岡山県西部地区養護老人ホーム組合</t>
  </si>
  <si>
    <t>岡山県後期高齢者医療広域連合一般会計</t>
  </si>
  <si>
    <t>竹川組合</t>
  </si>
  <si>
    <t>岡山県市町村総合事務組合交通災害共済特別会計</t>
  </si>
  <si>
    <t>井笠地区農業共済事務組合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</si>
  <si>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</si>
  <si>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</si>
  <si>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</si>
  <si>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</si>
  <si>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</si>
  <si>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実質公債費比率は類似団体と比較して高いものの、将来負担比率は低くなっている。これは、合併特例債や過疎対策事業債など交付税措置の高い起債を選んで計画的に行っているためである。
　平成28年度の将来負担比率は、総務省通知を踏まえた公共下水道事業特別会計への繰出基準の適正化を行ったことにより、上昇に転じたが低下傾向にあるため、実質公債費比率とともに、今後は低下してくるものと想定される。</t>
    <rPh sb="89" eb="91">
      <t>ヘイセイ</t>
    </rPh>
    <rPh sb="93" eb="95">
      <t>ネンド</t>
    </rPh>
    <rPh sb="96" eb="98">
      <t>ショウライ</t>
    </rPh>
    <rPh sb="98" eb="100">
      <t>フタン</t>
    </rPh>
    <rPh sb="100" eb="102">
      <t>ヒリツ</t>
    </rPh>
    <rPh sb="104" eb="107">
      <t>ソウムショウ</t>
    </rPh>
    <rPh sb="107" eb="109">
      <t>ツウチ</t>
    </rPh>
    <rPh sb="110" eb="111">
      <t>フ</t>
    </rPh>
    <rPh sb="114" eb="116">
      <t>コウキョウ</t>
    </rPh>
    <rPh sb="116" eb="119">
      <t>ゲスイドウ</t>
    </rPh>
    <rPh sb="119" eb="121">
      <t>ジギョウ</t>
    </rPh>
    <rPh sb="121" eb="123">
      <t>トクベツ</t>
    </rPh>
    <rPh sb="123" eb="125">
      <t>カイケイ</t>
    </rPh>
    <rPh sb="127" eb="128">
      <t>ク</t>
    </rPh>
    <rPh sb="128" eb="129">
      <t>ダ</t>
    </rPh>
    <rPh sb="129" eb="131">
      <t>キジュン</t>
    </rPh>
    <rPh sb="132" eb="135">
      <t>テキセイカ</t>
    </rPh>
    <rPh sb="136" eb="137">
      <t>オコナ</t>
    </rPh>
    <rPh sb="145" eb="147">
      <t>ジョウショウ</t>
    </rPh>
    <rPh sb="148" eb="149">
      <t>テン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</si>
  <si>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</si>
  <si>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</si>
  <si>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</si>
  <si>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</si>
  <si>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</si>
  <si>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xml:space="preserve">　類似団体と比較して、将来負担比率と有形固定資産減価償却率ともに低い水準にある。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
　（※平成30年度1月1日時点で固定資産台帳未整備のため平成28年度数値なし。）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</si>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</sst>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2429-4A7B-8E9B-8B0C26DD34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41993</c:v>
                </c:pt>
                <c:pt idx="1">
                  <c:v>51272</c:v>
                </c:pt>
                <c:pt idx="2">
                  <c:v>38584</c:v>
                </c:pt>
                <c:pt idx="3">
                  <c:v>79593</c:v>
                </c:pt>
                <c:pt idx="4">
                  <c:v>32019</c:v>
                </c:pt>
              </c:numCache>
            </c:numRef>
          </c:val>
          <c:smooth val="0"/>
          <c:extLst>
            <c:ext xmlns:c16="http://schemas.microsoft.com/office/drawing/2014/chart" uri="{C3380CC4-5D6E-409C-BE32-E72D297353CC}">
              <c16:uniqueId val="{00000001-2429-4A7B-8E9B-8B0C26DD3419}"/>
            </c:ext>
          </c:extLst>
        </c:ser>
        <c:dLbls>
          <c:showLegendKey val="0"/>
          <c:showVal val="0"/>
          <c:showCatName val="0"/>
          <c:showSerName val="0"/>
          <c:showPercent val="0"/>
          <c:showBubbleSize val="0"/>
        </c:dLbls>
        <c:marker val="1"/>
        <c:smooth val="0"/>
        <c:axId val="730196896"/>
        <c:axId val="730196504"/>
      </c:lineChart>
      <c:catAx>
        <c:axId val="73019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196504"/>
        <c:crosses val="autoZero"/>
        <c:auto val="1"/>
        <c:lblAlgn val="ctr"/>
        <c:lblOffset val="100"/>
        <c:tickLblSkip val="1"/>
        <c:tickMarkSkip val="1"/>
        <c:noMultiLvlLbl val="0"/>
      </c:catAx>
      <c:valAx>
        <c:axId val="7301965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19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8.3000000000000007</c:v>
                </c:pt>
                <c:pt idx="1">
                  <c:v>8.61</c:v>
                </c:pt>
                <c:pt idx="2">
                  <c:v>8.61</c:v>
                </c:pt>
                <c:pt idx="3">
                  <c:v>8.5299999999999994</c:v>
                </c:pt>
                <c:pt idx="4">
                  <c:v>10.039999999999999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40.229999999999997</c:v>
                </c:pt>
                <c:pt idx="1">
                  <c:v>45.84</c:v>
                </c:pt>
                <c:pt idx="2">
                  <c:v>48.67</c:v>
                </c:pt>
                <c:pt idx="3">
                  <c:v>55.61</c:v>
                </c:pt>
                <c:pt idx="4">
                  <c:v>58.1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30200032"/>
        <c:axId val="730199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-9.25</c:v>
                </c:pt>
                <c:pt idx="1">
                  <c:v>1.75</c:v>
                </c:pt>
                <c:pt idx="2">
                  <c:v>-1.75</c:v>
                </c:pt>
                <c:pt idx="3">
                  <c:v>3.03</c:v>
                </c:pt>
                <c:pt idx="4">
                  <c:v>-2.2000000000000002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30200032"/>
        <c:axId val="730199640"/>
      </c:lineChart>
      <c:catAx>
        <c:axId val="7302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0199640"/>
        <c:crosses val="autoZero"/>
        <c:auto val="1"/>
        <c:lblAlgn val="ctr"/>
        <c:lblOffset val="100"/>
        <c:tickLblSkip val="1"/>
        <c:tickMarkSkip val="1"/>
        <c:noMultiLvlLbl val="0"/>
      </c:catAx>
      <c:valAx>
        <c:axId val="73019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浅口市住宅新築資金等貸付事業特別会計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浅口市工業団地開発事業特別会計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1.44</c:v>
                </c:pt>
                <c:pt idx="2">
                  <c:v>#N/A</c:v>
                </c:pt>
                <c:pt idx="3">
                  <c:v>0.73</c:v>
                </c:pt>
                <c:pt idx="4">
                  <c:v>#N/A</c:v>
                </c:pt>
                <c:pt idx="5">
                  <c:v>0.34</c:v>
                </c:pt>
                <c:pt idx="6">
                  <c:v>#N/A</c:v>
                </c:pt>
                <c:pt idx="7">
                  <c:v>0.17</c:v>
                </c:pt>
                <c:pt idx="8">
                  <c:v>#N/A</c:v>
                </c:pt>
                <c:pt idx="9">
                  <c:v>0.14000000000000001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0.34</c:v>
                </c:pt>
                <c:pt idx="4">
                  <c:v>#N/A</c:v>
                </c:pt>
                <c:pt idx="5">
                  <c:v>0.21</c:v>
                </c:pt>
                <c:pt idx="6">
                  <c:v>#N/A</c:v>
                </c:pt>
                <c:pt idx="7">
                  <c:v>0.3</c:v>
                </c:pt>
                <c:pt idx="8">
                  <c:v>#N/A</c:v>
                </c:pt>
                <c:pt idx="9">
                  <c:v>0.26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0.74</c:v>
                </c:pt>
                <c:pt idx="2">
                  <c:v>#N/A</c:v>
                </c:pt>
                <c:pt idx="3">
                  <c:v>0.37</c:v>
                </c:pt>
                <c:pt idx="4">
                  <c:v>#N/A</c:v>
                </c:pt>
                <c:pt idx="5">
                  <c:v>0.79</c:v>
                </c:pt>
                <c:pt idx="6">
                  <c:v>#N/A</c:v>
                </c:pt>
                <c:pt idx="7">
                  <c:v>0.5</c:v>
                </c:pt>
                <c:pt idx="8">
                  <c:v>#N/A</c:v>
                </c:pt>
                <c:pt idx="9">
                  <c:v>1.87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4.5999999999999996</c:v>
                </c:pt>
                <c:pt idx="2">
                  <c:v>#N/A</c:v>
                </c:pt>
                <c:pt idx="3">
                  <c:v>4.8600000000000003</c:v>
                </c:pt>
                <c:pt idx="4">
                  <c:v>#N/A</c:v>
                </c:pt>
                <c:pt idx="5">
                  <c:v>4.13</c:v>
                </c:pt>
                <c:pt idx="6">
                  <c:v>#N/A</c:v>
                </c:pt>
                <c:pt idx="7">
                  <c:v>3.43</c:v>
                </c:pt>
                <c:pt idx="8">
                  <c:v>#N/A</c:v>
                </c:pt>
                <c:pt idx="9">
                  <c:v>4.42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8.26</c:v>
                </c:pt>
                <c:pt idx="2">
                  <c:v>#N/A</c:v>
                </c:pt>
                <c:pt idx="3">
                  <c:v>8.56</c:v>
                </c:pt>
                <c:pt idx="4">
                  <c:v>#N/A</c:v>
                </c:pt>
                <c:pt idx="5">
                  <c:v>8.56</c:v>
                </c:pt>
                <c:pt idx="6">
                  <c:v>#N/A</c:v>
                </c:pt>
                <c:pt idx="7">
                  <c:v>8.5</c:v>
                </c:pt>
                <c:pt idx="8">
                  <c:v>#N/A</c:v>
                </c:pt>
                <c:pt idx="9">
                  <c:v>9.98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8.6999999999999993</c:v>
                </c:pt>
                <c:pt idx="2">
                  <c:v>#N/A</c:v>
                </c:pt>
                <c:pt idx="3">
                  <c:v>10.9</c:v>
                </c:pt>
                <c:pt idx="4">
                  <c:v>#N/A</c:v>
                </c:pt>
                <c:pt idx="5">
                  <c:v>12.45</c:v>
                </c:pt>
                <c:pt idx="6">
                  <c:v>#N/A</c:v>
                </c:pt>
                <c:pt idx="7">
                  <c:v>13.57</c:v>
                </c:pt>
                <c:pt idx="8">
                  <c:v>#N/A</c:v>
                </c:pt>
                <c:pt idx="9">
                  <c:v>14.93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30201208"/>
        <c:axId val="730201600"/>
      </c:barChart>
      <c:catAx>
        <c:axId val="73020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201600"/>
        <c:crosses val="autoZero"/>
        <c:auto val="1"/>
        <c:lblAlgn val="ctr"/>
        <c:lblOffset val="100"/>
        <c:tickLblSkip val="1"/>
        <c:tickMarkSkip val="1"/>
        <c:noMultiLvlLbl val="0"/>
      </c:catAx>
      <c:valAx>
        <c:axId val="73020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1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1582</c:v>
                </c:pt>
                <c:pt idx="5">
                  <c:v>1677</c:v>
                </c:pt>
                <c:pt idx="8">
                  <c:v>1753</c:v>
                </c:pt>
                <c:pt idx="11">
                  <c:v>1748</c:v>
                </c:pt>
                <c:pt idx="14">
                  <c:v>1766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83</c:v>
                </c:pt>
                <c:pt idx="3">
                  <c:v>80</c:v>
                </c:pt>
                <c:pt idx="6">
                  <c:v>77</c:v>
                </c:pt>
                <c:pt idx="9">
                  <c:v>74</c:v>
                </c:pt>
                <c:pt idx="12">
                  <c:v>67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107</c:v>
                </c:pt>
                <c:pt idx="3">
                  <c:v>62</c:v>
                </c:pt>
                <c:pt idx="6">
                  <c:v>29</c:v>
                </c:pt>
                <c:pt idx="9">
                  <c:v>24</c:v>
                </c:pt>
                <c:pt idx="12">
                  <c:v>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866</c:v>
                </c:pt>
                <c:pt idx="3">
                  <c:v>852</c:v>
                </c:pt>
                <c:pt idx="6">
                  <c:v>875</c:v>
                </c:pt>
                <c:pt idx="9">
                  <c:v>880</c:v>
                </c:pt>
                <c:pt idx="12">
                  <c:v>1007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1547</c:v>
                </c:pt>
                <c:pt idx="3">
                  <c:v>1607</c:v>
                </c:pt>
                <c:pt idx="6">
                  <c:v>1601</c:v>
                </c:pt>
                <c:pt idx="9">
                  <c:v>1590</c:v>
                </c:pt>
                <c:pt idx="12">
                  <c:v>1553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30202384"/>
        <c:axId val="730202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1021</c:v>
                </c:pt>
                <c:pt idx="2">
                  <c:v>#N/A</c:v>
                </c:pt>
                <c:pt idx="3">
                  <c:v>#N/A</c:v>
                </c:pt>
                <c:pt idx="4">
                  <c:v>924</c:v>
                </c:pt>
                <c:pt idx="5">
                  <c:v>#N/A</c:v>
                </c:pt>
                <c:pt idx="6">
                  <c:v>#N/A</c:v>
                </c:pt>
                <c:pt idx="7">
                  <c:v>829</c:v>
                </c:pt>
                <c:pt idx="8">
                  <c:v>#N/A</c:v>
                </c:pt>
                <c:pt idx="9">
                  <c:v>#N/A</c:v>
                </c:pt>
                <c:pt idx="10">
                  <c:v>820</c:v>
                </c:pt>
                <c:pt idx="11">
                  <c:v>#N/A</c:v>
                </c:pt>
                <c:pt idx="12">
                  <c:v>#N/A</c:v>
                </c:pt>
                <c:pt idx="13">
                  <c:v>901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30202384"/>
        <c:axId val="730202776"/>
      </c:lineChart>
      <c:catAx>
        <c:axId val="73020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202776"/>
        <c:crosses val="autoZero"/>
        <c:auto val="1"/>
        <c:lblAlgn val="ctr"/>
        <c:lblOffset val="100"/>
        <c:tickLblSkip val="1"/>
        <c:tickMarkSkip val="1"/>
        <c:noMultiLvlLbl val="0"/>
      </c:catAx>
      <c:valAx>
        <c:axId val="730202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18627</c:v>
                </c:pt>
                <c:pt idx="5">
                  <c:v>18251</c:v>
                </c:pt>
                <c:pt idx="8">
                  <c:v>18074</c:v>
                </c:pt>
                <c:pt idx="11">
                  <c:v>18339</c:v>
                </c:pt>
                <c:pt idx="14">
                  <c:v>17617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609</c:v>
                </c:pt>
                <c:pt idx="5">
                  <c:v>530</c:v>
                </c:pt>
                <c:pt idx="8">
                  <c:v>460</c:v>
                </c:pt>
                <c:pt idx="11">
                  <c:v>397</c:v>
                </c:pt>
                <c:pt idx="14">
                  <c:v>1352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6331</c:v>
                </c:pt>
                <c:pt idx="5">
                  <c:v>7077</c:v>
                </c:pt>
                <c:pt idx="8">
                  <c:v>7107</c:v>
                </c:pt>
                <c:pt idx="11">
                  <c:v>7804</c:v>
                </c:pt>
                <c:pt idx="14">
                  <c:v>7796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2170</c:v>
                </c:pt>
                <c:pt idx="3">
                  <c:v>2066</c:v>
                </c:pt>
                <c:pt idx="6">
                  <c:v>1926</c:v>
                </c:pt>
                <c:pt idx="9">
                  <c:v>1791</c:v>
                </c:pt>
                <c:pt idx="12">
                  <c:v>1760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c:v>
                </c:pt>
                <c:pt idx="3">
                  <c:v>278</c:v>
                </c:pt>
                <c:pt idx="6">
                  <c:v>381</c:v>
                </c:pt>
                <c:pt idx="9">
                  <c:v>405</c:v>
                </c:pt>
                <c:pt idx="12">
                  <c:v>420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12636</c:v>
                </c:pt>
                <c:pt idx="3">
                  <c:v>12156</c:v>
                </c:pt>
                <c:pt idx="6">
                  <c:v>11832</c:v>
                </c:pt>
                <c:pt idx="9">
                  <c:v>11374</c:v>
                </c:pt>
                <c:pt idx="12">
                  <c:v>11592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1176</c:v>
                </c:pt>
                <c:pt idx="3">
                  <c:v>1030</c:v>
                </c:pt>
                <c:pt idx="6">
                  <c:v>891</c:v>
                </c:pt>
                <c:pt idx="9">
                  <c:v>756</c:v>
                </c:pt>
                <c:pt idx="12">
                  <c:v>673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13102</c:v>
                </c:pt>
                <c:pt idx="3">
                  <c:v>13150</c:v>
                </c:pt>
                <c:pt idx="6">
                  <c:v>12941</c:v>
                </c:pt>
                <c:pt idx="9">
                  <c:v>13711</c:v>
                </c:pt>
                <c:pt idx="12">
                  <c:v>13918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30203952"/>
        <c:axId val="730204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3686</c:v>
                </c:pt>
                <c:pt idx="2">
                  <c:v>#N/A</c:v>
                </c:pt>
                <c:pt idx="3">
                  <c:v>#N/A</c:v>
                </c:pt>
                <c:pt idx="4">
                  <c:v>2822</c:v>
                </c:pt>
                <c:pt idx="5">
                  <c:v>#N/A</c:v>
                </c:pt>
                <c:pt idx="6">
                  <c:v>#N/A</c:v>
                </c:pt>
                <c:pt idx="7">
                  <c:v>2331</c:v>
                </c:pt>
                <c:pt idx="8">
                  <c:v>#N/A</c:v>
                </c:pt>
                <c:pt idx="9">
                  <c:v>#N/A</c:v>
                </c:pt>
                <c:pt idx="10">
                  <c:v>1497</c:v>
                </c:pt>
                <c:pt idx="11">
                  <c:v>#N/A</c:v>
                </c:pt>
                <c:pt idx="12">
                  <c:v>#N/A</c:v>
                </c:pt>
                <c:pt idx="13">
                  <c:v>1598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30203952"/>
        <c:axId val="730204344"/>
      </c:lineChart>
      <c:catAx>
        <c:axId val="73020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0204344"/>
        <c:crosses val="autoZero"/>
        <c:auto val="1"/>
        <c:lblAlgn val="ctr"/>
        <c:lblOffset val="100"/>
        <c:tickLblSkip val="1"/>
        <c:tickMarkSkip val="1"/>
        <c:noMultiLvlLbl val="0"/>
      </c:catAx>
      <c:valAx>
        <c:axId val="730204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0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{97A3CFA3-3B36-4BBB-A84D-2E2D8DC3C314}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{EC69A5EA-26AA-4F33-BC2A-E28D9C431D7D}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{9A0E7DC8-429E-4E2C-A61A-8B88627A6D07}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{BDBD9F99-79F3-4EE0-85AD-E11DA1B757E1}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{938D54E7-FDDF-4966-9747-25C7601B787C}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47.4</c:v>
                </c:pt>
              </c:numCache>
            </c:numRef>
          </c:xVal>
          <c:yVal>
            <c:numRef>
              <c:f>公会計指標分析・財政指標組合せ分析表!$K$51:$O$51</c:f>
              <c:numCache>
                <c:formatCode>#,##0.0;"▲ "#,##0.0</c:formatCode>
                <c:ptCount val="5"/>
                <c:pt idx="3">
                  <c:v>18.399999999999999</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{80529487-BB2B-4E1E-88B7-F3C9CA2B35CC}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{CFAD6BB8-9631-4474-912F-D8A7BBB0776A}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{EE2F96C0-1C7F-4D0E-9606-2873E8ED52D7}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{3AD1F334-E0B4-4E9C-B55F-5BF42D6FA784}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{BB08BEC1-1F0F-4603-92A1-659486519550}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83905544"/>
        <c:axId val="783905936"/>
      </c:scatterChart>
      <c:valAx>
        <c:axId val="783905544"/>
        <c:scaling>
          <c:orientation val="minMax"/>
          <c:max val="54.6"/>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905936"/>
        <c:crosses val="autoZero"/>
        <c:crossBetween val="midCat"/>
      </c:valAx>
      <c:valAx>
        <c:axId val="783905936"/>
        <c:scaling>
          <c:orientation val="minMax"/>
          <c:max val="6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905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{0921611D-24C2-46B9-B715-9B648F241500}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{08E169B8-61B3-4C4B-B8FC-287AFC294555}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{E032E2A0-090E-42C9-9839-7D4EDD7387E8}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4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{6ADD41BD-2B0F-4CC6-857A-A00DC1EEC6F0}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1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{5C66EAD0-F1ED-445E-AF9C-8F6E184A020A}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12.5</c:v>
                </c:pt>
                <c:pt idx="2">
                  <c:v>11.5</c:v>
                </c:pt>
                <c:pt idx="3">
                  <c:v>10.6</c:v>
                </c:pt>
                <c:pt idx="4">
                  <c:v>10.6</c:v>
                </c:pt>
              </c:numCache>
            </c:numRef>
          </c:xVal>
          <c:yVal>
            <c:numRef>
              <c:f>公会計指標分析・財政指標組合せ分析表!$K$73:$O$73</c:f>
              <c:numCache>
                <c:formatCode>#,##0.0;"▲ "#,##0.0</c:formatCode>
                <c:ptCount val="5"/>
                <c:pt idx="0">
                  <c:v>45.9</c:v>
                </c:pt>
                <c:pt idx="1">
                  <c:v>35</c:v>
                </c:pt>
                <c:pt idx="2">
                  <c:v>29.2</c:v>
                </c:pt>
                <c:pt idx="3">
                  <c:v>18.399999999999999</c:v>
                </c:pt>
                <c:pt idx="4">
                  <c:v>20.100000000000001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{D33B82AF-FB4F-43A1-939F-2C905455B14D}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{8A554142-3761-4390-BA80-136634E21109}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{99855BC1-F46A-4019-9829-A6BEE3390637}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{84AA795A-D3B1-49E3-901A-4D70B25CF570}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{D71F0C7C-788B-40CC-9F97-5DD4FDB4BCCD}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83906720"/>
        <c:axId val="783907112"/>
      </c:scatterChart>
      <c:valAx>
        <c:axId val="783906720"/>
        <c:scaling>
          <c:orientation val="minMax"/>
          <c:max val="13.5"/>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3907112"/>
        <c:crosses val="autoZero"/>
        <c:crossBetween val="midCat"/>
      </c:valAx>
      <c:valAx>
        <c:axId val="783907112"/>
        <c:scaling>
          <c:orientation val="minMax"/>
          <c:max val="8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390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が高い水準で推移している要因は、臨時財政対策債、合併特例債の借入額の増加である。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起債の借入に当たっては交付税算入比率の高い起債を選んで計画的に行っており、臨時財政対策債は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の交付税措置があり算入公債費等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に計上されている。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今後も適量・適切な事業実施により実質公債費比率の抑制を図る。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年度に公的資金補償金免除繰上償還制度を活用し公債費負担の軽減を図っている。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分流式下水道に要する経費について、総務省通知を踏まえた繰出基準の適正化を行ったことによる公営企業債等繰入見込額の増、一般単独事業債（地域総合整備資金貸付金）等の地方債の現在高が増加したため、全体として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年度と比較し、地域総合整備資金貸付の実施による充当可能特定歳入の増の影響により、全体では増加している。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の増加額が充当可能財源等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の増加額を上回ったため、将来負担比率の分子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は増加に転じた。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今後も後世への負担を少しでも軽減するよう適切な事業実施を行い、財政の健全化を図る。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年度に公的資金補償金免除繰上償還制度を活用し公債費負担の軽減を図っている。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年度に策定した公共施設等総合管理計画において、公共施設等の将来更新費用を</a:t>
          </a:r>
          <a:r>
            <a:rPr kumimoji="1" lang="en-US" altLang="ja-JP" sz="1100">
              <a:solidFill>
                <a:schemeClr val="dk1"/>
              </a:solidFill>
              <a:effectLst/>
              <a:latin typeface="+mn-lt"/>
              <a:ea typeface="+mn-ea"/>
              <a:cs typeface="+mn-cs"/>
            </a:rPr>
            <a:t>465.6</a:t>
          </a:r>
          <a:r>
            <a:rPr kumimoji="1" lang="ja-JP" altLang="ja-JP" sz="1100">
              <a:solidFill>
                <a:schemeClr val="dk1"/>
              </a:solidFill>
              <a:effectLst/>
              <a:latin typeface="+mn-lt"/>
              <a:ea typeface="+mn-ea"/>
              <a:cs typeface="+mn-cs"/>
            </a:rPr>
            <a:t>億円削減するという目標を掲げ、公共施設等の総合的かつ計画的な管理を進めている。有形固定資産減価償却率については、類似団体と比較すると低い水準にある。数値について、今後の新地方公会計財務書類の作成過程において、精緻化を図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年度数値なし。）</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id="{00000000-0008-0000-0C00-00003F000000}"/>
            </a:ext>
          </a:extLst>
        </xdr:cNvPr>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flipV="1">
          <a:off x="4760595" y="476567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C00-000041000000}"/>
            </a:ext>
          </a:extLst>
        </xdr:cNvPr>
        <xdr:cNvSpPr txBox="1"/>
      </xdr:nvSpPr>
      <xdr:spPr>
        <a:xfrm>
          <a:off x="4813300" y="583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582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C00-000043000000}"/>
            </a:ext>
          </a:extLst>
        </xdr:cNvPr>
        <xdr:cNvSpPr txBox="1"/>
      </xdr:nvSpPr>
      <xdr:spPr>
        <a:xfrm>
          <a:off x="4813300" y="45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47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C00-000045000000}"/>
            </a:ext>
          </a:extLst>
        </xdr:cNvPr>
        <xdr:cNvSpPr txBox="1"/>
      </xdr:nvSpPr>
      <xdr:spPr>
        <a:xfrm>
          <a:off x="4813300" y="5006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a:extLst>
            <a:ext uri="{FF2B5EF4-FFF2-40B4-BE49-F238E27FC236}">
              <a16:creationId xmlns:a16="http://schemas.microsoft.com/office/drawing/2014/main" id="{00000000-0008-0000-0C00-000046000000}"/>
            </a:ext>
          </a:extLst>
        </xdr:cNvPr>
        <xdr:cNvSpPr/>
      </xdr:nvSpPr>
      <xdr:spPr>
        <a:xfrm>
          <a:off x="4711700" y="50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a:extLst>
            <a:ext uri="{FF2B5EF4-FFF2-40B4-BE49-F238E27FC236}">
              <a16:creationId xmlns:a16="http://schemas.microsoft.com/office/drawing/2014/main" id="{00000000-0008-0000-0C00-000047000000}"/>
            </a:ext>
          </a:extLst>
        </xdr:cNvPr>
        <xdr:cNvSpPr/>
      </xdr:nvSpPr>
      <xdr:spPr>
        <a:xfrm>
          <a:off x="4000500" y="505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150707</xdr:rowOff>
    </xdr:from>
    <xdr:to>
      <xdr:col>3</xdr:col>
      <xdr:colOff>511175</xdr:colOff>
      <xdr:row>31</xdr:row>
      <xdr:rowOff>80857</xdr:rowOff>
    </xdr:to>
    <xdr:sp macro="" textlink="">
      <xdr:nvSpPr>
        <xdr:cNvPr id="77" name="円/楕円 76">
          <a:extLst>
            <a:ext uri="{FF2B5EF4-FFF2-40B4-BE49-F238E27FC236}">
              <a16:creationId xmlns:a16="http://schemas.microsoft.com/office/drawing/2014/main" id="{00000000-0008-0000-0C00-00004D000000}"/>
            </a:ext>
          </a:extLst>
        </xdr:cNvPr>
        <xdr:cNvSpPr/>
      </xdr:nvSpPr>
      <xdr:spPr>
        <a:xfrm>
          <a:off x="4000500" y="5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a:extLst>
            <a:ext uri="{FF2B5EF4-FFF2-40B4-BE49-F238E27FC236}">
              <a16:creationId xmlns:a16="http://schemas.microsoft.com/office/drawing/2014/main" id="{00000000-0008-0000-0C00-00004E000000}"/>
            </a:ext>
          </a:extLst>
        </xdr:cNvPr>
        <xdr:cNvSpPr txBox="1"/>
      </xdr:nvSpPr>
      <xdr:spPr>
        <a:xfrm>
          <a:off x="3836043" y="48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71984</xdr:rowOff>
    </xdr:from>
    <xdr:ext cx="405111" cy="259045"/>
    <xdr:sp macro="" textlink="">
      <xdr:nvSpPr>
        <xdr:cNvPr id="79" name="n_1mainValue有形固定資産減価償却率">
          <a:extLst>
            <a:ext uri="{FF2B5EF4-FFF2-40B4-BE49-F238E27FC236}">
              <a16:creationId xmlns:a16="http://schemas.microsoft.com/office/drawing/2014/main" id="{00000000-0008-0000-0C00-00004F000000}"/>
            </a:ext>
          </a:extLst>
        </xdr:cNvPr>
        <xdr:cNvSpPr txBox="1"/>
      </xdr:nvSpPr>
      <xdr:spPr>
        <a:xfrm>
          <a:off x="3836043" y="53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id="{00000000-0008-0000-0C00-000056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00000000-0008-0000-0D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00000000-0008-0000-0D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D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00000000-0008-0000-0D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D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36195</xdr:rowOff>
    </xdr:from>
    <xdr:to>
      <xdr:col>6</xdr:col>
      <xdr:colOff>510540</xdr:colOff>
      <xdr:row>41</xdr:row>
      <xdr:rowOff>3810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flipV="1">
          <a:off x="4634865" y="6036945"/>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D00-000039000000}"/>
            </a:ext>
          </a:extLst>
        </xdr:cNvPr>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154322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D00-00003B000000}"/>
            </a:ext>
          </a:extLst>
        </xdr:cNvPr>
        <xdr:cNvSpPr txBox="1"/>
      </xdr:nvSpPr>
      <xdr:spPr>
        <a:xfrm>
          <a:off x="4724400"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35</xdr:row>
      <xdr:rowOff>36195</xdr:rowOff>
    </xdr:from>
    <xdr:to>
      <xdr:col>6</xdr:col>
      <xdr:colOff>600075</xdr:colOff>
      <xdr:row>35</xdr:row>
      <xdr:rowOff>36195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4546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D00-00003D000000}"/>
            </a:ext>
          </a:extLst>
        </xdr:cNvPr>
        <xdr:cNvSpPr txBox="1"/>
      </xdr:nvSpPr>
      <xdr:spPr>
        <a:xfrm>
          <a:off x="4724400" y="618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36830</xdr:rowOff>
    </xdr:from>
    <xdr:to>
      <xdr:col>6</xdr:col>
      <xdr:colOff>561975</xdr:colOff>
      <xdr:row>36</xdr:row>
      <xdr:rowOff>138430</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4584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12065</xdr:rowOff>
    </xdr:from>
    <xdr:to>
      <xdr:col>5</xdr:col>
      <xdr:colOff>409575</xdr:colOff>
      <xdr:row>36</xdr:row>
      <xdr:rowOff>113665</xdr:rowOff>
    </xdr:to>
    <xdr:sp macro="" textlink="">
      <xdr:nvSpPr>
        <xdr:cNvPr id="63" name="フローチャート : 判断 62">
          <a:extLst>
            <a:ext uri="{FF2B5EF4-FFF2-40B4-BE49-F238E27FC236}">
              <a16:creationId xmlns:a16="http://schemas.microsoft.com/office/drawing/2014/main" id="{00000000-0008-0000-0D00-00003F000000}"/>
            </a:ext>
          </a:extLst>
        </xdr:cNvPr>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120650</xdr:rowOff>
    </xdr:from>
    <xdr:to>
      <xdr:col>5</xdr:col>
      <xdr:colOff>409575</xdr:colOff>
      <xdr:row>34</xdr:row>
      <xdr:rowOff>50800</xdr:rowOff>
    </xdr:to>
    <xdr:sp macro="" textlink="">
      <xdr:nvSpPr>
        <xdr:cNvPr id="69" name="円/楕円 68">
          <a:extLst>
            <a:ext uri="{FF2B5EF4-FFF2-40B4-BE49-F238E27FC236}">
              <a16:creationId xmlns:a16="http://schemas.microsoft.com/office/drawing/2014/main" id="{00000000-0008-0000-0D00-000045000000}"/>
            </a:ext>
          </a:extLst>
        </xdr:cNvPr>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104792</xdr:rowOff>
    </xdr:from>
    <xdr:ext cx="405111" cy="259045"/>
    <xdr:sp macro="" textlink="">
      <xdr:nvSpPr>
        <xdr:cNvPr id="70" name="n_1aveValue【道路】&#10;有形固定資産減価償却率">
          <a:extLst>
            <a:ext uri="{FF2B5EF4-FFF2-40B4-BE49-F238E27FC236}">
              <a16:creationId xmlns:a16="http://schemas.microsoft.com/office/drawing/2014/main" id="{00000000-0008-0000-0D00-000046000000}"/>
            </a:ext>
          </a:extLst>
        </xdr:cNvPr>
        <xdr:cNvSpPr txBox="1"/>
      </xdr:nvSpPr>
      <xdr:spPr>
        <a:xfrm>
          <a:off x="3582043"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67327</xdr:rowOff>
    </xdr:from>
    <xdr:ext cx="405111" cy="259045"/>
    <xdr:sp macro="" textlink="">
      <xdr:nvSpPr>
        <xdr:cNvPr id="71" name="n_1mainValue【道路】&#10;有形固定資産減価償却率">
          <a:extLst>
            <a:ext uri="{FF2B5EF4-FFF2-40B4-BE49-F238E27FC236}">
              <a16:creationId xmlns:a16="http://schemas.microsoft.com/office/drawing/2014/main" id="{00000000-0008-0000-0D00-000047000000}"/>
            </a:ext>
          </a:extLst>
        </xdr:cNvPr>
        <xdr:cNvSpPr txBox="1"/>
      </xdr:nvSpPr>
      <xdr:spPr>
        <a:xfrm>
          <a:off x="3582043"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0000000-0008-0000-0D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5" name="【道路】&#10;一人当たり延長最小値テキスト">
          <a:extLst>
            <a:ext uri="{FF2B5EF4-FFF2-40B4-BE49-F238E27FC236}">
              <a16:creationId xmlns:a16="http://schemas.microsoft.com/office/drawing/2014/main" id="{00000000-0008-0000-0D00-00005F000000}"/>
            </a:ext>
          </a:extLst>
        </xdr:cNvPr>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7" name="【道路】&#10;一人当たり延長最大値テキスト">
          <a:extLst>
            <a:ext uri="{FF2B5EF4-FFF2-40B4-BE49-F238E27FC236}">
              <a16:creationId xmlns:a16="http://schemas.microsoft.com/office/drawing/2014/main" id="{00000000-0008-0000-0D00-000061000000}"/>
            </a:ext>
          </a:extLst>
        </xdr:cNvPr>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9" name="【道路】&#10;一人当たり延長平均値テキスト">
          <a:extLst>
            <a:ext uri="{FF2B5EF4-FFF2-40B4-BE49-F238E27FC236}">
              <a16:creationId xmlns:a16="http://schemas.microsoft.com/office/drawing/2014/main" id="{00000000-0008-0000-0D00-000063000000}"/>
            </a:ext>
          </a:extLst>
        </xdr:cNvPr>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0" name="フローチャート : 判断 99">
          <a:extLst>
            <a:ext uri="{FF2B5EF4-FFF2-40B4-BE49-F238E27FC236}">
              <a16:creationId xmlns:a16="http://schemas.microsoft.com/office/drawing/2014/main" id="{00000000-0008-0000-0D00-000064000000}"/>
            </a:ext>
          </a:extLst>
        </xdr:cNvPr>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101" name="フローチャート : 判断 100">
          <a:extLst>
            <a:ext uri="{FF2B5EF4-FFF2-40B4-BE49-F238E27FC236}">
              <a16:creationId xmlns:a16="http://schemas.microsoft.com/office/drawing/2014/main" id="{00000000-0008-0000-0D00-000065000000}"/>
            </a:ext>
          </a:extLst>
        </xdr:cNvPr>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97958</xdr:rowOff>
    </xdr:from>
    <xdr:to>
      <xdr:col>14</xdr:col>
      <xdr:colOff>79375</xdr:colOff>
      <xdr:row>41</xdr:row>
      <xdr:rowOff>28108</xdr:rowOff>
    </xdr:to>
    <xdr:sp macro="" textlink="">
      <xdr:nvSpPr>
        <xdr:cNvPr id="107" name="円/楕円 106">
          <a:extLst>
            <a:ext uri="{FF2B5EF4-FFF2-40B4-BE49-F238E27FC236}">
              <a16:creationId xmlns:a16="http://schemas.microsoft.com/office/drawing/2014/main" id="{00000000-0008-0000-0D00-00006B000000}"/>
            </a:ext>
          </a:extLst>
        </xdr:cNvPr>
        <xdr:cNvSpPr/>
      </xdr:nvSpPr>
      <xdr:spPr>
        <a:xfrm>
          <a:off x="9588500" y="69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8" name="n_1aveValue【道路】&#10;一人当たり延長">
          <a:extLst>
            <a:ext uri="{FF2B5EF4-FFF2-40B4-BE49-F238E27FC236}">
              <a16:creationId xmlns:a16="http://schemas.microsoft.com/office/drawing/2014/main" id="{00000000-0008-0000-0D00-00006C000000}"/>
            </a:ext>
          </a:extLst>
        </xdr:cNvPr>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19235</xdr:rowOff>
    </xdr:from>
    <xdr:ext cx="534377" cy="259045"/>
    <xdr:sp macro="" textlink="">
      <xdr:nvSpPr>
        <xdr:cNvPr id="109" name="n_1mainValue【道路】&#10;一人当たり延長">
          <a:extLst>
            <a:ext uri="{FF2B5EF4-FFF2-40B4-BE49-F238E27FC236}">
              <a16:creationId xmlns:a16="http://schemas.microsoft.com/office/drawing/2014/main" id="{00000000-0008-0000-0D00-00006D000000}"/>
            </a:ext>
          </a:extLst>
        </xdr:cNvPr>
        <xdr:cNvSpPr txBox="1"/>
      </xdr:nvSpPr>
      <xdr:spPr>
        <a:xfrm>
          <a:off x="9359410" y="70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00000000-0008-0000-0D00-00008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00000000-0008-0000-0D00-000085000000}"/>
            </a:ext>
          </a:extLst>
        </xdr:cNvPr>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00000000-0008-0000-0D00-000087000000}"/>
            </a:ext>
          </a:extLst>
        </xdr:cNvPr>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0000000-0008-0000-0D00-000089000000}"/>
            </a:ext>
          </a:extLst>
        </xdr:cNvPr>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8" name="フローチャート : 判断 137">
          <a:extLst>
            <a:ext uri="{FF2B5EF4-FFF2-40B4-BE49-F238E27FC236}">
              <a16:creationId xmlns:a16="http://schemas.microsoft.com/office/drawing/2014/main" id="{00000000-0008-0000-0D00-00008A000000}"/>
            </a:ext>
          </a:extLst>
        </xdr:cNvPr>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9" name="フローチャート : 判断 138">
          <a:extLst>
            <a:ext uri="{FF2B5EF4-FFF2-40B4-BE49-F238E27FC236}">
              <a16:creationId xmlns:a16="http://schemas.microsoft.com/office/drawing/2014/main" id="{00000000-0008-0000-0D00-00008B000000}"/>
            </a:ext>
          </a:extLst>
        </xdr:cNvPr>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45" name="円/楕円 144">
          <a:extLst>
            <a:ext uri="{FF2B5EF4-FFF2-40B4-BE49-F238E27FC236}">
              <a16:creationId xmlns:a16="http://schemas.microsoft.com/office/drawing/2014/main" id="{00000000-0008-0000-0D00-000091000000}"/>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0D00-000092000000}"/>
            </a:ext>
          </a:extLst>
        </xdr:cNvPr>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55897</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00000000-0008-0000-0D00-000093000000}"/>
            </a:ext>
          </a:extLst>
        </xdr:cNvPr>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a:extLst>
            <a:ext uri="{FF2B5EF4-FFF2-40B4-BE49-F238E27FC236}">
              <a16:creationId xmlns:a16="http://schemas.microsoft.com/office/drawing/2014/main" id="{00000000-0008-0000-0D00-0000A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9" name="【橋りょう・トンネル】&#10;一人当たり有形固定資産（償却資産）額最小値テキスト">
          <a:extLst>
            <a:ext uri="{FF2B5EF4-FFF2-40B4-BE49-F238E27FC236}">
              <a16:creationId xmlns:a16="http://schemas.microsoft.com/office/drawing/2014/main" id="{00000000-0008-0000-0D00-0000A9000000}"/>
            </a:ext>
          </a:extLst>
        </xdr:cNvPr>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1" name="【橋りょう・トンネル】&#10;一人当たり有形固定資産（償却資産）額最大値テキスト">
          <a:extLst>
            <a:ext uri="{FF2B5EF4-FFF2-40B4-BE49-F238E27FC236}">
              <a16:creationId xmlns:a16="http://schemas.microsoft.com/office/drawing/2014/main" id="{00000000-0008-0000-0D00-0000AB000000}"/>
            </a:ext>
          </a:extLst>
        </xdr:cNvPr>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2" name="直線コネクタ 171">
          <a:extLst>
            <a:ext uri="{FF2B5EF4-FFF2-40B4-BE49-F238E27FC236}">
              <a16:creationId xmlns:a16="http://schemas.microsoft.com/office/drawing/2014/main" id="{00000000-0008-0000-0D00-0000AC000000}"/>
            </a:ext>
          </a:extLst>
        </xdr:cNvPr>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3" name="【橋りょう・トンネル】&#10;一人当たり有形固定資産（償却資産）額平均値テキスト">
          <a:extLst>
            <a:ext uri="{FF2B5EF4-FFF2-40B4-BE49-F238E27FC236}">
              <a16:creationId xmlns:a16="http://schemas.microsoft.com/office/drawing/2014/main" id="{00000000-0008-0000-0D00-0000AD000000}"/>
            </a:ext>
          </a:extLst>
        </xdr:cNvPr>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4" name="フローチャート : 判断 173">
          <a:extLst>
            <a:ext uri="{FF2B5EF4-FFF2-40B4-BE49-F238E27FC236}">
              <a16:creationId xmlns:a16="http://schemas.microsoft.com/office/drawing/2014/main" id="{00000000-0008-0000-0D00-0000AE000000}"/>
            </a:ext>
          </a:extLst>
        </xdr:cNvPr>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5" name="フローチャート : 判断 174">
          <a:extLst>
            <a:ext uri="{FF2B5EF4-FFF2-40B4-BE49-F238E27FC236}">
              <a16:creationId xmlns:a16="http://schemas.microsoft.com/office/drawing/2014/main" id="{00000000-0008-0000-0D00-0000AF000000}"/>
            </a:ext>
          </a:extLst>
        </xdr:cNvPr>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58682</xdr:rowOff>
    </xdr:from>
    <xdr:to>
      <xdr:col>14</xdr:col>
      <xdr:colOff>79375</xdr:colOff>
      <xdr:row>62</xdr:row>
      <xdr:rowOff>160282</xdr:rowOff>
    </xdr:to>
    <xdr:sp macro="" textlink="">
      <xdr:nvSpPr>
        <xdr:cNvPr id="181" name="円/楕円 180">
          <a:extLst>
            <a:ext uri="{FF2B5EF4-FFF2-40B4-BE49-F238E27FC236}">
              <a16:creationId xmlns:a16="http://schemas.microsoft.com/office/drawing/2014/main" id="{00000000-0008-0000-0D00-0000B5000000}"/>
            </a:ext>
          </a:extLst>
        </xdr:cNvPr>
        <xdr:cNvSpPr/>
      </xdr:nvSpPr>
      <xdr:spPr>
        <a:xfrm>
          <a:off x="9588500" y="10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2" name="n_1aveValue【橋りょう・トンネル】&#10;一人当たり有形固定資産（償却資産）額">
          <a:extLst>
            <a:ext uri="{FF2B5EF4-FFF2-40B4-BE49-F238E27FC236}">
              <a16:creationId xmlns:a16="http://schemas.microsoft.com/office/drawing/2014/main" id="{00000000-0008-0000-0D00-0000B6000000}"/>
            </a:ext>
          </a:extLst>
        </xdr:cNvPr>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151409</xdr:rowOff>
    </xdr:from>
    <xdr:ext cx="599010" cy="259045"/>
    <xdr:sp macro="" textlink="">
      <xdr:nvSpPr>
        <xdr:cNvPr id="183" name="n_1mainValue【橋りょう・トンネル】&#10;一人当たり有形固定資産（償却資産）額">
          <a:extLst>
            <a:ext uri="{FF2B5EF4-FFF2-40B4-BE49-F238E27FC236}">
              <a16:creationId xmlns:a16="http://schemas.microsoft.com/office/drawing/2014/main" id="{00000000-0008-0000-0D00-0000B7000000}"/>
            </a:ext>
          </a:extLst>
        </xdr:cNvPr>
        <xdr:cNvSpPr txBox="1"/>
      </xdr:nvSpPr>
      <xdr:spPr>
        <a:xfrm>
          <a:off x="9327094" y="107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a:extLst>
            <a:ext uri="{FF2B5EF4-FFF2-40B4-BE49-F238E27FC236}">
              <a16:creationId xmlns:a16="http://schemas.microsoft.com/office/drawing/2014/main" id="{00000000-0008-0000-0D00-0000B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a:extLst>
            <a:ext uri="{FF2B5EF4-FFF2-40B4-BE49-F238E27FC236}">
              <a16:creationId xmlns:a16="http://schemas.microsoft.com/office/drawing/2014/main" id="{00000000-0008-0000-0D00-0000B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a:extLst>
            <a:ext uri="{FF2B5EF4-FFF2-40B4-BE49-F238E27FC236}">
              <a16:creationId xmlns:a16="http://schemas.microsoft.com/office/drawing/2014/main" id="{00000000-0008-0000-0D00-0000B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a:extLst>
            <a:ext uri="{FF2B5EF4-FFF2-40B4-BE49-F238E27FC236}">
              <a16:creationId xmlns:a16="http://schemas.microsoft.com/office/drawing/2014/main" id="{00000000-0008-0000-0D00-0000B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a:extLst>
            <a:ext uri="{FF2B5EF4-FFF2-40B4-BE49-F238E27FC236}">
              <a16:creationId xmlns:a16="http://schemas.microsoft.com/office/drawing/2014/main" id="{00000000-0008-0000-0D00-0000B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a:extLst>
            <a:ext uri="{FF2B5EF4-FFF2-40B4-BE49-F238E27FC236}">
              <a16:creationId xmlns:a16="http://schemas.microsoft.com/office/drawing/2014/main" id="{00000000-0008-0000-0D00-0000C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a:extLst>
            <a:ext uri="{FF2B5EF4-FFF2-40B4-BE49-F238E27FC236}">
              <a16:creationId xmlns:a16="http://schemas.microsoft.com/office/drawing/2014/main" id="{00000000-0008-0000-0D00-0000C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a:extLst>
            <a:ext uri="{FF2B5EF4-FFF2-40B4-BE49-F238E27FC236}">
              <a16:creationId xmlns:a16="http://schemas.microsoft.com/office/drawing/2014/main" id="{00000000-0008-0000-0D00-0000C2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a:extLst>
            <a:ext uri="{FF2B5EF4-FFF2-40B4-BE49-F238E27FC236}">
              <a16:creationId xmlns:a16="http://schemas.microsoft.com/office/drawing/2014/main" id="{00000000-0008-0000-0D00-0000C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a:extLst>
            <a:ext uri="{FF2B5EF4-FFF2-40B4-BE49-F238E27FC236}">
              <a16:creationId xmlns:a16="http://schemas.microsoft.com/office/drawing/2014/main" id="{00000000-0008-0000-0D00-0000C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a:extLst>
            <a:ext uri="{FF2B5EF4-FFF2-40B4-BE49-F238E27FC236}">
              <a16:creationId xmlns:a16="http://schemas.microsoft.com/office/drawing/2014/main" id="{00000000-0008-0000-0D00-0000C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a:extLst>
            <a:ext uri="{FF2B5EF4-FFF2-40B4-BE49-F238E27FC236}">
              <a16:creationId xmlns:a16="http://schemas.microsoft.com/office/drawing/2014/main" id="{00000000-0008-0000-0D00-0000C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a:extLst>
            <a:ext uri="{FF2B5EF4-FFF2-40B4-BE49-F238E27FC236}">
              <a16:creationId xmlns:a16="http://schemas.microsoft.com/office/drawing/2014/main" id="{00000000-0008-0000-0D00-0000C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a:extLst>
            <a:ext uri="{FF2B5EF4-FFF2-40B4-BE49-F238E27FC236}">
              <a16:creationId xmlns:a16="http://schemas.microsoft.com/office/drawing/2014/main" id="{00000000-0008-0000-0D00-0000C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a:extLst>
            <a:ext uri="{FF2B5EF4-FFF2-40B4-BE49-F238E27FC236}">
              <a16:creationId xmlns:a16="http://schemas.microsoft.com/office/drawing/2014/main" id="{00000000-0008-0000-0D00-0000C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a:extLst>
            <a:ext uri="{FF2B5EF4-FFF2-40B4-BE49-F238E27FC236}">
              <a16:creationId xmlns:a16="http://schemas.microsoft.com/office/drawing/2014/main" id="{00000000-0008-0000-0D00-0000C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a:extLst>
            <a:ext uri="{FF2B5EF4-FFF2-40B4-BE49-F238E27FC236}">
              <a16:creationId xmlns:a16="http://schemas.microsoft.com/office/drawing/2014/main" id="{00000000-0008-0000-0D00-0000C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a:extLst>
            <a:ext uri="{FF2B5EF4-FFF2-40B4-BE49-F238E27FC236}">
              <a16:creationId xmlns:a16="http://schemas.microsoft.com/office/drawing/2014/main" id="{00000000-0008-0000-0D00-0000C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a:extLst>
            <a:ext uri="{FF2B5EF4-FFF2-40B4-BE49-F238E27FC236}">
              <a16:creationId xmlns:a16="http://schemas.microsoft.com/office/drawing/2014/main" id="{00000000-0008-0000-0D00-0000C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a:extLst>
            <a:ext uri="{FF2B5EF4-FFF2-40B4-BE49-F238E27FC236}">
              <a16:creationId xmlns:a16="http://schemas.microsoft.com/office/drawing/2014/main" id="{00000000-0008-0000-0D00-0000CE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a:extLst>
            <a:ext uri="{FF2B5EF4-FFF2-40B4-BE49-F238E27FC236}">
              <a16:creationId xmlns:a16="http://schemas.microsoft.com/office/drawing/2014/main" id="{00000000-0008-0000-0D00-0000C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9" name="【公営住宅】&#10;有形固定資産減価償却率最小値テキスト">
          <a:extLst>
            <a:ext uri="{FF2B5EF4-FFF2-40B4-BE49-F238E27FC236}">
              <a16:creationId xmlns:a16="http://schemas.microsoft.com/office/drawing/2014/main" id="{00000000-0008-0000-0D00-0000D1000000}"/>
            </a:ext>
          </a:extLst>
        </xdr:cNvPr>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1" name="【公営住宅】&#10;有形固定資産減価償却率最大値テキスト">
          <a:extLst>
            <a:ext uri="{FF2B5EF4-FFF2-40B4-BE49-F238E27FC236}">
              <a16:creationId xmlns:a16="http://schemas.microsoft.com/office/drawing/2014/main" id="{00000000-0008-0000-0D00-0000D3000000}"/>
            </a:ext>
          </a:extLst>
        </xdr:cNvPr>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3" name="【公営住宅】&#10;有形固定資産減価償却率平均値テキスト">
          <a:extLst>
            <a:ext uri="{FF2B5EF4-FFF2-40B4-BE49-F238E27FC236}">
              <a16:creationId xmlns:a16="http://schemas.microsoft.com/office/drawing/2014/main" id="{00000000-0008-0000-0D00-0000D5000000}"/>
            </a:ext>
          </a:extLst>
        </xdr:cNvPr>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4" name="フローチャート : 判断 213">
          <a:extLst>
            <a:ext uri="{FF2B5EF4-FFF2-40B4-BE49-F238E27FC236}">
              <a16:creationId xmlns:a16="http://schemas.microsoft.com/office/drawing/2014/main" id="{00000000-0008-0000-0D00-0000D6000000}"/>
            </a:ext>
          </a:extLst>
        </xdr:cNvPr>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5" name="フローチャート : 判断 214">
          <a:extLst>
            <a:ext uri="{FF2B5EF4-FFF2-40B4-BE49-F238E27FC236}">
              <a16:creationId xmlns:a16="http://schemas.microsoft.com/office/drawing/2014/main" id="{00000000-0008-0000-0D00-0000D7000000}"/>
            </a:ext>
          </a:extLst>
        </xdr:cNvPr>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D00-0000D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D00-0000D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158750</xdr:rowOff>
    </xdr:from>
    <xdr:to>
      <xdr:col>5</xdr:col>
      <xdr:colOff>409575</xdr:colOff>
      <xdr:row>79</xdr:row>
      <xdr:rowOff>88900</xdr:rowOff>
    </xdr:to>
    <xdr:sp macro="" textlink="">
      <xdr:nvSpPr>
        <xdr:cNvPr id="221" name="円/楕円 220">
          <a:extLst>
            <a:ext uri="{FF2B5EF4-FFF2-40B4-BE49-F238E27FC236}">
              <a16:creationId xmlns:a16="http://schemas.microsoft.com/office/drawing/2014/main" id="{00000000-0008-0000-0D00-0000DD000000}"/>
            </a:ext>
          </a:extLst>
        </xdr:cNvPr>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2" name="n_1aveValue【公営住宅】&#10;有形固定資産減価償却率">
          <a:extLst>
            <a:ext uri="{FF2B5EF4-FFF2-40B4-BE49-F238E27FC236}">
              <a16:creationId xmlns:a16="http://schemas.microsoft.com/office/drawing/2014/main" id="{00000000-0008-0000-0D00-0000DE000000}"/>
            </a:ext>
          </a:extLst>
        </xdr:cNvPr>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105427</xdr:rowOff>
    </xdr:from>
    <xdr:ext cx="405111" cy="259045"/>
    <xdr:sp macro="" textlink="">
      <xdr:nvSpPr>
        <xdr:cNvPr id="223" name="n_1mainValue【公営住宅】&#10;有形固定資産減価償却率">
          <a:extLst>
            <a:ext uri="{FF2B5EF4-FFF2-40B4-BE49-F238E27FC236}">
              <a16:creationId xmlns:a16="http://schemas.microsoft.com/office/drawing/2014/main" id="{00000000-0008-0000-0D00-0000DF000000}"/>
            </a:ext>
          </a:extLst>
        </xdr:cNvPr>
        <xdr:cNvSpPr txBox="1"/>
      </xdr:nvSpPr>
      <xdr:spPr>
        <a:xfrm>
          <a:off x="3582043"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a:extLst>
            <a:ext uri="{FF2B5EF4-FFF2-40B4-BE49-F238E27FC236}">
              <a16:creationId xmlns:a16="http://schemas.microsoft.com/office/drawing/2014/main" id="{00000000-0008-0000-0D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a:extLst>
            <a:ext uri="{FF2B5EF4-FFF2-40B4-BE49-F238E27FC236}">
              <a16:creationId xmlns:a16="http://schemas.microsoft.com/office/drawing/2014/main" id="{00000000-0008-0000-0D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D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a:extLst>
            <a:ext uri="{FF2B5EF4-FFF2-40B4-BE49-F238E27FC236}">
              <a16:creationId xmlns:a16="http://schemas.microsoft.com/office/drawing/2014/main" id="{00000000-0008-0000-0D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a:extLst>
            <a:ext uri="{FF2B5EF4-FFF2-40B4-BE49-F238E27FC236}">
              <a16:creationId xmlns:a16="http://schemas.microsoft.com/office/drawing/2014/main" id="{00000000-0008-0000-0D00-0000E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0000000-0008-0000-0D00-0000E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a:extLst>
            <a:ext uri="{FF2B5EF4-FFF2-40B4-BE49-F238E27FC236}">
              <a16:creationId xmlns:a16="http://schemas.microsoft.com/office/drawing/2014/main" id="{00000000-0008-0000-0D00-0000E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00000000-0008-0000-0D00-0000E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a:extLst>
            <a:ext uri="{FF2B5EF4-FFF2-40B4-BE49-F238E27FC236}">
              <a16:creationId xmlns:a16="http://schemas.microsoft.com/office/drawing/2014/main" id="{00000000-0008-0000-0D00-0000E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00000000-0008-0000-0D00-0000F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a:extLst>
            <a:ext uri="{FF2B5EF4-FFF2-40B4-BE49-F238E27FC236}">
              <a16:creationId xmlns:a16="http://schemas.microsoft.com/office/drawing/2014/main" id="{00000000-0008-0000-0D00-0000F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0000000-0008-0000-0D00-0000F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a:extLst>
            <a:ext uri="{FF2B5EF4-FFF2-40B4-BE49-F238E27FC236}">
              <a16:creationId xmlns:a16="http://schemas.microsoft.com/office/drawing/2014/main" id="{00000000-0008-0000-0D00-0000F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00000000-0008-0000-0D00-0000F4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a:extLst>
            <a:ext uri="{FF2B5EF4-FFF2-40B4-BE49-F238E27FC236}">
              <a16:creationId xmlns:a16="http://schemas.microsoft.com/office/drawing/2014/main" id="{00000000-0008-0000-0D00-0000F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00000000-0008-0000-0D00-0000F6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D00-0000F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00000000-0008-0000-0D00-0000F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0" name="直線コネクタ 249">
          <a:extLst>
            <a:ext uri="{FF2B5EF4-FFF2-40B4-BE49-F238E27FC236}">
              <a16:creationId xmlns:a16="http://schemas.microsoft.com/office/drawing/2014/main" id="{00000000-0008-0000-0D00-0000FA000000}"/>
            </a:ext>
          </a:extLst>
        </xdr:cNvPr>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1" name="【公営住宅】&#10;一人当たり面積最小値テキスト">
          <a:extLst>
            <a:ext uri="{FF2B5EF4-FFF2-40B4-BE49-F238E27FC236}">
              <a16:creationId xmlns:a16="http://schemas.microsoft.com/office/drawing/2014/main" id="{00000000-0008-0000-0D00-0000FB000000}"/>
            </a:ext>
          </a:extLst>
        </xdr:cNvPr>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2" name="直線コネクタ 251">
          <a:extLst>
            <a:ext uri="{FF2B5EF4-FFF2-40B4-BE49-F238E27FC236}">
              <a16:creationId xmlns:a16="http://schemas.microsoft.com/office/drawing/2014/main" id="{00000000-0008-0000-0D00-0000FC000000}"/>
            </a:ext>
          </a:extLst>
        </xdr:cNvPr>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3" name="【公営住宅】&#10;一人当たり面積最大値テキスト">
          <a:extLst>
            <a:ext uri="{FF2B5EF4-FFF2-40B4-BE49-F238E27FC236}">
              <a16:creationId xmlns:a16="http://schemas.microsoft.com/office/drawing/2014/main" id="{00000000-0008-0000-0D00-0000FD000000}"/>
            </a:ext>
          </a:extLst>
        </xdr:cNvPr>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4" name="直線コネクタ 253">
          <a:extLst>
            <a:ext uri="{FF2B5EF4-FFF2-40B4-BE49-F238E27FC236}">
              <a16:creationId xmlns:a16="http://schemas.microsoft.com/office/drawing/2014/main" id="{00000000-0008-0000-0D00-0000FE000000}"/>
            </a:ext>
          </a:extLst>
        </xdr:cNvPr>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5" name="【公営住宅】&#10;一人当たり面積平均値テキスト">
          <a:extLst>
            <a:ext uri="{FF2B5EF4-FFF2-40B4-BE49-F238E27FC236}">
              <a16:creationId xmlns:a16="http://schemas.microsoft.com/office/drawing/2014/main" id="{00000000-0008-0000-0D00-0000FF000000}"/>
            </a:ext>
          </a:extLst>
        </xdr:cNvPr>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6" name="フローチャート : 判断 255">
          <a:extLst>
            <a:ext uri="{FF2B5EF4-FFF2-40B4-BE49-F238E27FC236}">
              <a16:creationId xmlns:a16="http://schemas.microsoft.com/office/drawing/2014/main" id="{00000000-0008-0000-0D00-000000010000}"/>
            </a:ext>
          </a:extLst>
        </xdr:cNvPr>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7" name="フローチャート : 判断 256">
          <a:extLst>
            <a:ext uri="{FF2B5EF4-FFF2-40B4-BE49-F238E27FC236}">
              <a16:creationId xmlns:a16="http://schemas.microsoft.com/office/drawing/2014/main" id="{00000000-0008-0000-0D00-000001010000}"/>
            </a:ext>
          </a:extLst>
        </xdr:cNvPr>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D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D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86905</xdr:rowOff>
    </xdr:from>
    <xdr:to>
      <xdr:col>14</xdr:col>
      <xdr:colOff>79375</xdr:colOff>
      <xdr:row>87</xdr:row>
      <xdr:rowOff>17055</xdr:rowOff>
    </xdr:to>
    <xdr:sp macro="" textlink="">
      <xdr:nvSpPr>
        <xdr:cNvPr id="263" name="円/楕円 262">
          <a:extLst>
            <a:ext uri="{FF2B5EF4-FFF2-40B4-BE49-F238E27FC236}">
              <a16:creationId xmlns:a16="http://schemas.microsoft.com/office/drawing/2014/main" id="{00000000-0008-0000-0D00-000007010000}"/>
            </a:ext>
          </a:extLst>
        </xdr:cNvPr>
        <xdr:cNvSpPr/>
      </xdr:nvSpPr>
      <xdr:spPr>
        <a:xfrm>
          <a:off x="9588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4" name="n_1aveValue【公営住宅】&#10;一人当たり面積">
          <a:extLst>
            <a:ext uri="{FF2B5EF4-FFF2-40B4-BE49-F238E27FC236}">
              <a16:creationId xmlns:a16="http://schemas.microsoft.com/office/drawing/2014/main" id="{00000000-0008-0000-0D00-000008010000}"/>
            </a:ext>
          </a:extLst>
        </xdr:cNvPr>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8182</xdr:rowOff>
    </xdr:from>
    <xdr:ext cx="469744" cy="259045"/>
    <xdr:sp macro="" textlink="">
      <xdr:nvSpPr>
        <xdr:cNvPr id="265" name="n_1mainValue【公営住宅】&#10;一人当たり面積">
          <a:extLst>
            <a:ext uri="{FF2B5EF4-FFF2-40B4-BE49-F238E27FC236}">
              <a16:creationId xmlns:a16="http://schemas.microsoft.com/office/drawing/2014/main" id="{00000000-0008-0000-0D00-000009010000}"/>
            </a:ext>
          </a:extLst>
        </xdr:cNvPr>
        <xdr:cNvSpPr txBox="1"/>
      </xdr:nvSpPr>
      <xdr:spPr>
        <a:xfrm>
          <a:off x="93917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00000000-0008-0000-0D00-00000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8" name="正方形/長方形 267">
          <a:extLst>
            <a:ext uri="{FF2B5EF4-FFF2-40B4-BE49-F238E27FC236}">
              <a16:creationId xmlns:a16="http://schemas.microsoft.com/office/drawing/2014/main" id="{00000000-0008-0000-0D00-00000C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a:extLst>
            <a:ext uri="{FF2B5EF4-FFF2-40B4-BE49-F238E27FC236}">
              <a16:creationId xmlns:a16="http://schemas.microsoft.com/office/drawing/2014/main" id="{00000000-0008-0000-0D00-00001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a:extLst>
            <a:ext uri="{FF2B5EF4-FFF2-40B4-BE49-F238E27FC236}">
              <a16:creationId xmlns:a16="http://schemas.microsoft.com/office/drawing/2014/main" id="{00000000-0008-0000-0D00-00001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a:extLst>
            <a:ext uri="{FF2B5EF4-FFF2-40B4-BE49-F238E27FC236}">
              <a16:creationId xmlns:a16="http://schemas.microsoft.com/office/drawing/2014/main" id="{00000000-0008-0000-0D00-00002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a:extLst>
            <a:ext uri="{FF2B5EF4-FFF2-40B4-BE49-F238E27FC236}">
              <a16:creationId xmlns:a16="http://schemas.microsoft.com/office/drawing/2014/main" id="{00000000-0008-0000-0D00-00002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a:extLst>
            <a:ext uri="{FF2B5EF4-FFF2-40B4-BE49-F238E27FC236}">
              <a16:creationId xmlns:a16="http://schemas.microsoft.com/office/drawing/2014/main" id="{00000000-0008-0000-0D00-00002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a:extLst>
            <a:ext uri="{FF2B5EF4-FFF2-40B4-BE49-F238E27FC236}">
              <a16:creationId xmlns:a16="http://schemas.microsoft.com/office/drawing/2014/main" id="{00000000-0008-0000-0D00-00002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a:extLst>
            <a:ext uri="{FF2B5EF4-FFF2-40B4-BE49-F238E27FC236}">
              <a16:creationId xmlns:a16="http://schemas.microsoft.com/office/drawing/2014/main" id="{00000000-0008-0000-0D00-00002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a:extLst>
            <a:ext uri="{FF2B5EF4-FFF2-40B4-BE49-F238E27FC236}">
              <a16:creationId xmlns:a16="http://schemas.microsoft.com/office/drawing/2014/main" id="{00000000-0008-0000-0D00-00002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a:extLst>
            <a:ext uri="{FF2B5EF4-FFF2-40B4-BE49-F238E27FC236}">
              <a16:creationId xmlns:a16="http://schemas.microsoft.com/office/drawing/2014/main" id="{00000000-0008-0000-0D00-00002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a:extLst>
            <a:ext uri="{FF2B5EF4-FFF2-40B4-BE49-F238E27FC236}">
              <a16:creationId xmlns:a16="http://schemas.microsoft.com/office/drawing/2014/main" id="{00000000-0008-0000-0D00-00002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a:extLst>
            <a:ext uri="{FF2B5EF4-FFF2-40B4-BE49-F238E27FC236}">
              <a16:creationId xmlns:a16="http://schemas.microsoft.com/office/drawing/2014/main" id="{00000000-0008-0000-0D00-00002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a:extLst>
            <a:ext uri="{FF2B5EF4-FFF2-40B4-BE49-F238E27FC236}">
              <a16:creationId xmlns:a16="http://schemas.microsoft.com/office/drawing/2014/main" id="{00000000-0008-0000-0D00-00002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a:extLst>
            <a:ext uri="{FF2B5EF4-FFF2-40B4-BE49-F238E27FC236}">
              <a16:creationId xmlns:a16="http://schemas.microsoft.com/office/drawing/2014/main" id="{00000000-0008-0000-0D00-00002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a:extLst>
            <a:ext uri="{FF2B5EF4-FFF2-40B4-BE49-F238E27FC236}">
              <a16:creationId xmlns:a16="http://schemas.microsoft.com/office/drawing/2014/main" id="{00000000-0008-0000-0D00-00002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00000000-0008-0000-0D00-00002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a:extLst>
            <a:ext uri="{FF2B5EF4-FFF2-40B4-BE49-F238E27FC236}">
              <a16:creationId xmlns:a16="http://schemas.microsoft.com/office/drawing/2014/main" id="{00000000-0008-0000-0D00-00002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2" name="直線コネクタ 301">
          <a:extLst>
            <a:ext uri="{FF2B5EF4-FFF2-40B4-BE49-F238E27FC236}">
              <a16:creationId xmlns:a16="http://schemas.microsoft.com/office/drawing/2014/main" id="{00000000-0008-0000-0D00-00002E010000}"/>
            </a:ext>
          </a:extLst>
        </xdr:cNvPr>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3" name="【認定こども園・幼稚園・保育所】&#10;有形固定資産減価償却率最小値テキスト">
          <a:extLst>
            <a:ext uri="{FF2B5EF4-FFF2-40B4-BE49-F238E27FC236}">
              <a16:creationId xmlns:a16="http://schemas.microsoft.com/office/drawing/2014/main" id="{00000000-0008-0000-0D00-00002F010000}"/>
            </a:ext>
          </a:extLst>
        </xdr:cNvPr>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4" name="直線コネクタ 303">
          <a:extLst>
            <a:ext uri="{FF2B5EF4-FFF2-40B4-BE49-F238E27FC236}">
              <a16:creationId xmlns:a16="http://schemas.microsoft.com/office/drawing/2014/main" id="{00000000-0008-0000-0D00-000030010000}"/>
            </a:ext>
          </a:extLst>
        </xdr:cNvPr>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5" name="【認定こども園・幼稚園・保育所】&#10;有形固定資産減価償却率最大値テキスト">
          <a:extLst>
            <a:ext uri="{FF2B5EF4-FFF2-40B4-BE49-F238E27FC236}">
              <a16:creationId xmlns:a16="http://schemas.microsoft.com/office/drawing/2014/main" id="{00000000-0008-0000-0D00-000031010000}"/>
            </a:ext>
          </a:extLst>
        </xdr:cNvPr>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6" name="直線コネクタ 305">
          <a:extLst>
            <a:ext uri="{FF2B5EF4-FFF2-40B4-BE49-F238E27FC236}">
              <a16:creationId xmlns:a16="http://schemas.microsoft.com/office/drawing/2014/main" id="{00000000-0008-0000-0D00-000032010000}"/>
            </a:ext>
          </a:extLst>
        </xdr:cNvPr>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7" name="【認定こども園・幼稚園・保育所】&#10;有形固定資産減価償却率平均値テキスト">
          <a:extLst>
            <a:ext uri="{FF2B5EF4-FFF2-40B4-BE49-F238E27FC236}">
              <a16:creationId xmlns:a16="http://schemas.microsoft.com/office/drawing/2014/main" id="{00000000-0008-0000-0D00-000033010000}"/>
            </a:ext>
          </a:extLst>
        </xdr:cNvPr>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8" name="フローチャート : 判断 307">
          <a:extLst>
            <a:ext uri="{FF2B5EF4-FFF2-40B4-BE49-F238E27FC236}">
              <a16:creationId xmlns:a16="http://schemas.microsoft.com/office/drawing/2014/main" id="{00000000-0008-0000-0D00-000034010000}"/>
            </a:ext>
          </a:extLst>
        </xdr:cNvPr>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9" name="フローチャート : 判断 308">
          <a:extLst>
            <a:ext uri="{FF2B5EF4-FFF2-40B4-BE49-F238E27FC236}">
              <a16:creationId xmlns:a16="http://schemas.microsoft.com/office/drawing/2014/main" id="{00000000-0008-0000-0D00-000035010000}"/>
            </a:ext>
          </a:extLst>
        </xdr:cNvPr>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D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D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D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D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D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31115</xdr:rowOff>
    </xdr:from>
    <xdr:to>
      <xdr:col>22</xdr:col>
      <xdr:colOff>415925</xdr:colOff>
      <xdr:row>36</xdr:row>
      <xdr:rowOff>132715</xdr:rowOff>
    </xdr:to>
    <xdr:sp macro="" textlink="">
      <xdr:nvSpPr>
        <xdr:cNvPr id="315" name="円/楕円 314">
          <a:extLst>
            <a:ext uri="{FF2B5EF4-FFF2-40B4-BE49-F238E27FC236}">
              <a16:creationId xmlns:a16="http://schemas.microsoft.com/office/drawing/2014/main" id="{00000000-0008-0000-0D00-00003B010000}"/>
            </a:ext>
          </a:extLst>
        </xdr:cNvPr>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00000000-0008-0000-0D00-00003C010000}"/>
            </a:ext>
          </a:extLst>
        </xdr:cNvPr>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149242</xdr:rowOff>
    </xdr:from>
    <xdr:ext cx="405111" cy="259045"/>
    <xdr:sp macro="" textlink="">
      <xdr:nvSpPr>
        <xdr:cNvPr id="317" name="n_1mainValue【認定こども園・幼稚園・保育所】&#10;有形固定資産減価償却率">
          <a:extLst>
            <a:ext uri="{FF2B5EF4-FFF2-40B4-BE49-F238E27FC236}">
              <a16:creationId xmlns:a16="http://schemas.microsoft.com/office/drawing/2014/main" id="{00000000-0008-0000-0D00-00003D010000}"/>
            </a:ext>
          </a:extLst>
        </xdr:cNvPr>
        <xdr:cNvSpPr txBox="1"/>
      </xdr:nvSpPr>
      <xdr:spPr>
        <a:xfrm>
          <a:off x="15266043"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a:extLst>
            <a:ext uri="{FF2B5EF4-FFF2-40B4-BE49-F238E27FC236}">
              <a16:creationId xmlns:a16="http://schemas.microsoft.com/office/drawing/2014/main" id="{00000000-0008-0000-0D00-00003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a:extLst>
            <a:ext uri="{FF2B5EF4-FFF2-40B4-BE49-F238E27FC236}">
              <a16:creationId xmlns:a16="http://schemas.microsoft.com/office/drawing/2014/main" id="{00000000-0008-0000-0D00-00003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a:extLst>
            <a:ext uri="{FF2B5EF4-FFF2-40B4-BE49-F238E27FC236}">
              <a16:creationId xmlns:a16="http://schemas.microsoft.com/office/drawing/2014/main" id="{00000000-0008-0000-0D00-00004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a:extLst>
            <a:ext uri="{FF2B5EF4-FFF2-40B4-BE49-F238E27FC236}">
              <a16:creationId xmlns:a16="http://schemas.microsoft.com/office/drawing/2014/main" id="{00000000-0008-0000-0D00-00004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a:extLst>
            <a:ext uri="{FF2B5EF4-FFF2-40B4-BE49-F238E27FC236}">
              <a16:creationId xmlns:a16="http://schemas.microsoft.com/office/drawing/2014/main" id="{00000000-0008-0000-0D00-00004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a:extLst>
            <a:ext uri="{FF2B5EF4-FFF2-40B4-BE49-F238E27FC236}">
              <a16:creationId xmlns:a16="http://schemas.microsoft.com/office/drawing/2014/main" id="{00000000-0008-0000-0D00-00004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a:extLst>
            <a:ext uri="{FF2B5EF4-FFF2-40B4-BE49-F238E27FC236}">
              <a16:creationId xmlns:a16="http://schemas.microsoft.com/office/drawing/2014/main" id="{00000000-0008-0000-0D00-00004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a:extLst>
            <a:ext uri="{FF2B5EF4-FFF2-40B4-BE49-F238E27FC236}">
              <a16:creationId xmlns:a16="http://schemas.microsoft.com/office/drawing/2014/main" id="{00000000-0008-0000-0D00-00004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a:extLst>
            <a:ext uri="{FF2B5EF4-FFF2-40B4-BE49-F238E27FC236}">
              <a16:creationId xmlns:a16="http://schemas.microsoft.com/office/drawing/2014/main" id="{00000000-0008-0000-0D00-00004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a:extLst>
            <a:ext uri="{FF2B5EF4-FFF2-40B4-BE49-F238E27FC236}">
              <a16:creationId xmlns:a16="http://schemas.microsoft.com/office/drawing/2014/main" id="{00000000-0008-0000-0D00-00004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8" name="直線コネクタ 327">
          <a:extLst>
            <a:ext uri="{FF2B5EF4-FFF2-40B4-BE49-F238E27FC236}">
              <a16:creationId xmlns:a16="http://schemas.microsoft.com/office/drawing/2014/main" id="{00000000-0008-0000-0D00-00004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9" name="テキスト ボックス 328">
          <a:extLst>
            <a:ext uri="{FF2B5EF4-FFF2-40B4-BE49-F238E27FC236}">
              <a16:creationId xmlns:a16="http://schemas.microsoft.com/office/drawing/2014/main" id="{00000000-0008-0000-0D00-000049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0" name="直線コネクタ 329">
          <a:extLst>
            <a:ext uri="{FF2B5EF4-FFF2-40B4-BE49-F238E27FC236}">
              <a16:creationId xmlns:a16="http://schemas.microsoft.com/office/drawing/2014/main" id="{00000000-0008-0000-0D00-00004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1" name="テキスト ボックス 330">
          <a:extLst>
            <a:ext uri="{FF2B5EF4-FFF2-40B4-BE49-F238E27FC236}">
              <a16:creationId xmlns:a16="http://schemas.microsoft.com/office/drawing/2014/main" id="{00000000-0008-0000-0D00-00004B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2" name="直線コネクタ 331">
          <a:extLst>
            <a:ext uri="{FF2B5EF4-FFF2-40B4-BE49-F238E27FC236}">
              <a16:creationId xmlns:a16="http://schemas.microsoft.com/office/drawing/2014/main" id="{00000000-0008-0000-0D00-00004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D00-00004D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4" name="直線コネクタ 333">
          <a:extLst>
            <a:ext uri="{FF2B5EF4-FFF2-40B4-BE49-F238E27FC236}">
              <a16:creationId xmlns:a16="http://schemas.microsoft.com/office/drawing/2014/main" id="{00000000-0008-0000-0D00-00004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D00-00004F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6" name="直線コネクタ 335">
          <a:extLst>
            <a:ext uri="{FF2B5EF4-FFF2-40B4-BE49-F238E27FC236}">
              <a16:creationId xmlns:a16="http://schemas.microsoft.com/office/drawing/2014/main" id="{00000000-0008-0000-0D00-00005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7" name="テキスト ボックス 336">
          <a:extLst>
            <a:ext uri="{FF2B5EF4-FFF2-40B4-BE49-F238E27FC236}">
              <a16:creationId xmlns:a16="http://schemas.microsoft.com/office/drawing/2014/main" id="{00000000-0008-0000-0D00-000051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a:extLst>
            <a:ext uri="{FF2B5EF4-FFF2-40B4-BE49-F238E27FC236}">
              <a16:creationId xmlns:a16="http://schemas.microsoft.com/office/drawing/2014/main" id="{00000000-0008-0000-0D00-00005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D00-00005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a:extLst>
            <a:ext uri="{FF2B5EF4-FFF2-40B4-BE49-F238E27FC236}">
              <a16:creationId xmlns:a16="http://schemas.microsoft.com/office/drawing/2014/main" id="{00000000-0008-0000-0D00-00005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1" name="直線コネクタ 340">
          <a:extLst>
            <a:ext uri="{FF2B5EF4-FFF2-40B4-BE49-F238E27FC236}">
              <a16:creationId xmlns:a16="http://schemas.microsoft.com/office/drawing/2014/main" id="{00000000-0008-0000-0D00-000055010000}"/>
            </a:ext>
          </a:extLst>
        </xdr:cNvPr>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2" name="【認定こども園・幼稚園・保育所】&#10;一人当たり面積最小値テキスト">
          <a:extLst>
            <a:ext uri="{FF2B5EF4-FFF2-40B4-BE49-F238E27FC236}">
              <a16:creationId xmlns:a16="http://schemas.microsoft.com/office/drawing/2014/main" id="{00000000-0008-0000-0D00-000056010000}"/>
            </a:ext>
          </a:extLst>
        </xdr:cNvPr>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3" name="直線コネクタ 342">
          <a:extLst>
            <a:ext uri="{FF2B5EF4-FFF2-40B4-BE49-F238E27FC236}">
              <a16:creationId xmlns:a16="http://schemas.microsoft.com/office/drawing/2014/main" id="{00000000-0008-0000-0D00-000057010000}"/>
            </a:ext>
          </a:extLst>
        </xdr:cNvPr>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4" name="【認定こども園・幼稚園・保育所】&#10;一人当たり面積最大値テキスト">
          <a:extLst>
            <a:ext uri="{FF2B5EF4-FFF2-40B4-BE49-F238E27FC236}">
              <a16:creationId xmlns:a16="http://schemas.microsoft.com/office/drawing/2014/main" id="{00000000-0008-0000-0D00-000058010000}"/>
            </a:ext>
          </a:extLst>
        </xdr:cNvPr>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5" name="直線コネクタ 344">
          <a:extLst>
            <a:ext uri="{FF2B5EF4-FFF2-40B4-BE49-F238E27FC236}">
              <a16:creationId xmlns:a16="http://schemas.microsoft.com/office/drawing/2014/main" id="{00000000-0008-0000-0D00-00005901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6" name="【認定こども園・幼稚園・保育所】&#10;一人当たり面積平均値テキスト">
          <a:extLst>
            <a:ext uri="{FF2B5EF4-FFF2-40B4-BE49-F238E27FC236}">
              <a16:creationId xmlns:a16="http://schemas.microsoft.com/office/drawing/2014/main" id="{00000000-0008-0000-0D00-00005A010000}"/>
            </a:ext>
          </a:extLst>
        </xdr:cNvPr>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7" name="フローチャート : 判断 346">
          <a:extLst>
            <a:ext uri="{FF2B5EF4-FFF2-40B4-BE49-F238E27FC236}">
              <a16:creationId xmlns:a16="http://schemas.microsoft.com/office/drawing/2014/main" id="{00000000-0008-0000-0D00-00005B010000}"/>
            </a:ext>
          </a:extLst>
        </xdr:cNvPr>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8" name="フローチャート : 判断 347">
          <a:extLst>
            <a:ext uri="{FF2B5EF4-FFF2-40B4-BE49-F238E27FC236}">
              <a16:creationId xmlns:a16="http://schemas.microsoft.com/office/drawing/2014/main" id="{00000000-0008-0000-0D00-00005C010000}"/>
            </a:ext>
          </a:extLst>
        </xdr:cNvPr>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D00-00005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67310</xdr:rowOff>
    </xdr:from>
    <xdr:to>
      <xdr:col>31</xdr:col>
      <xdr:colOff>85725</xdr:colOff>
      <xdr:row>38</xdr:row>
      <xdr:rowOff>168910</xdr:rowOff>
    </xdr:to>
    <xdr:sp macro="" textlink="">
      <xdr:nvSpPr>
        <xdr:cNvPr id="354" name="円/楕円 353">
          <a:extLst>
            <a:ext uri="{FF2B5EF4-FFF2-40B4-BE49-F238E27FC236}">
              <a16:creationId xmlns:a16="http://schemas.microsoft.com/office/drawing/2014/main" id="{00000000-0008-0000-0D00-000062010000}"/>
            </a:ext>
          </a:extLst>
        </xdr:cNvPr>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5" name="n_1aveValue【認定こども園・幼稚園・保育所】&#10;一人当たり面積">
          <a:extLst>
            <a:ext uri="{FF2B5EF4-FFF2-40B4-BE49-F238E27FC236}">
              <a16:creationId xmlns:a16="http://schemas.microsoft.com/office/drawing/2014/main" id="{00000000-0008-0000-0D00-000063010000}"/>
            </a:ext>
          </a:extLst>
        </xdr:cNvPr>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160037</xdr:rowOff>
    </xdr:from>
    <xdr:ext cx="469744" cy="259045"/>
    <xdr:sp macro="" textlink="">
      <xdr:nvSpPr>
        <xdr:cNvPr id="356" name="n_1mainValue【認定こども園・幼稚園・保育所】&#10;一人当たり面積">
          <a:extLst>
            <a:ext uri="{FF2B5EF4-FFF2-40B4-BE49-F238E27FC236}">
              <a16:creationId xmlns:a16="http://schemas.microsoft.com/office/drawing/2014/main" id="{00000000-0008-0000-0D00-000064010000}"/>
            </a:ext>
          </a:extLst>
        </xdr:cNvPr>
        <xdr:cNvSpPr txBox="1"/>
      </xdr:nvSpPr>
      <xdr:spPr>
        <a:xfrm>
          <a:off x="210757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a:extLst>
            <a:ext uri="{FF2B5EF4-FFF2-40B4-BE49-F238E27FC236}">
              <a16:creationId xmlns:a16="http://schemas.microsoft.com/office/drawing/2014/main" id="{00000000-0008-0000-0D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a:extLst>
            <a:ext uri="{FF2B5EF4-FFF2-40B4-BE49-F238E27FC236}">
              <a16:creationId xmlns:a16="http://schemas.microsoft.com/office/drawing/2014/main" id="{00000000-0008-0000-0D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a:extLst>
            <a:ext uri="{FF2B5EF4-FFF2-40B4-BE49-F238E27FC236}">
              <a16:creationId xmlns:a16="http://schemas.microsoft.com/office/drawing/2014/main" id="{00000000-0008-0000-0D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a:extLst>
            <a:ext uri="{FF2B5EF4-FFF2-40B4-BE49-F238E27FC236}">
              <a16:creationId xmlns:a16="http://schemas.microsoft.com/office/drawing/2014/main" id="{00000000-0008-0000-0D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a:extLst>
            <a:ext uri="{FF2B5EF4-FFF2-40B4-BE49-F238E27FC236}">
              <a16:creationId xmlns:a16="http://schemas.microsoft.com/office/drawing/2014/main" id="{00000000-0008-0000-0D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a:extLst>
            <a:ext uri="{FF2B5EF4-FFF2-40B4-BE49-F238E27FC236}">
              <a16:creationId xmlns:a16="http://schemas.microsoft.com/office/drawing/2014/main" id="{00000000-0008-0000-0D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a:extLst>
            <a:ext uri="{FF2B5EF4-FFF2-40B4-BE49-F238E27FC236}">
              <a16:creationId xmlns:a16="http://schemas.microsoft.com/office/drawing/2014/main" id="{00000000-0008-0000-0D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a:extLst>
            <a:ext uri="{FF2B5EF4-FFF2-40B4-BE49-F238E27FC236}">
              <a16:creationId xmlns:a16="http://schemas.microsoft.com/office/drawing/2014/main" id="{00000000-0008-0000-0D00-00006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00000000-0008-0000-0D00-00006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a:extLst>
            <a:ext uri="{FF2B5EF4-FFF2-40B4-BE49-F238E27FC236}">
              <a16:creationId xmlns:a16="http://schemas.microsoft.com/office/drawing/2014/main" id="{00000000-0008-0000-0D00-00006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a:extLst>
            <a:ext uri="{FF2B5EF4-FFF2-40B4-BE49-F238E27FC236}">
              <a16:creationId xmlns:a16="http://schemas.microsoft.com/office/drawing/2014/main" id="{00000000-0008-0000-0D00-00006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a:extLst>
            <a:ext uri="{FF2B5EF4-FFF2-40B4-BE49-F238E27FC236}">
              <a16:creationId xmlns:a16="http://schemas.microsoft.com/office/drawing/2014/main" id="{00000000-0008-0000-0D00-00007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D00-00007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a:extLst>
            <a:ext uri="{FF2B5EF4-FFF2-40B4-BE49-F238E27FC236}">
              <a16:creationId xmlns:a16="http://schemas.microsoft.com/office/drawing/2014/main" id="{00000000-0008-0000-0D00-00007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D00-00007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a:extLst>
            <a:ext uri="{FF2B5EF4-FFF2-40B4-BE49-F238E27FC236}">
              <a16:creationId xmlns:a16="http://schemas.microsoft.com/office/drawing/2014/main" id="{00000000-0008-0000-0D00-00007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a:extLst>
            <a:ext uri="{FF2B5EF4-FFF2-40B4-BE49-F238E27FC236}">
              <a16:creationId xmlns:a16="http://schemas.microsoft.com/office/drawing/2014/main" id="{00000000-0008-0000-0D00-00007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a:extLst>
            <a:ext uri="{FF2B5EF4-FFF2-40B4-BE49-F238E27FC236}">
              <a16:creationId xmlns:a16="http://schemas.microsoft.com/office/drawing/2014/main" id="{00000000-0008-0000-0D00-00007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D00-00007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a:extLst>
            <a:ext uri="{FF2B5EF4-FFF2-40B4-BE49-F238E27FC236}">
              <a16:creationId xmlns:a16="http://schemas.microsoft.com/office/drawing/2014/main" id="{00000000-0008-0000-0D00-00007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a:extLst>
            <a:ext uri="{FF2B5EF4-FFF2-40B4-BE49-F238E27FC236}">
              <a16:creationId xmlns:a16="http://schemas.microsoft.com/office/drawing/2014/main" id="{00000000-0008-0000-0D00-00007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a:extLst>
            <a:ext uri="{FF2B5EF4-FFF2-40B4-BE49-F238E27FC236}">
              <a16:creationId xmlns:a16="http://schemas.microsoft.com/office/drawing/2014/main" id="{00000000-0008-0000-0D00-00007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a:extLst>
            <a:ext uri="{FF2B5EF4-FFF2-40B4-BE49-F238E27FC236}">
              <a16:creationId xmlns:a16="http://schemas.microsoft.com/office/drawing/2014/main" id="{00000000-0008-0000-0D00-00007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1" name="直線コネクタ 380">
          <a:extLst>
            <a:ext uri="{FF2B5EF4-FFF2-40B4-BE49-F238E27FC236}">
              <a16:creationId xmlns:a16="http://schemas.microsoft.com/office/drawing/2014/main" id="{00000000-0008-0000-0D00-00007D010000}"/>
            </a:ext>
          </a:extLst>
        </xdr:cNvPr>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2" name="【学校施設】&#10;有形固定資産減価償却率最小値テキスト">
          <a:extLst>
            <a:ext uri="{FF2B5EF4-FFF2-40B4-BE49-F238E27FC236}">
              <a16:creationId xmlns:a16="http://schemas.microsoft.com/office/drawing/2014/main" id="{00000000-0008-0000-0D00-00007E010000}"/>
            </a:ext>
          </a:extLst>
        </xdr:cNvPr>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3" name="直線コネクタ 382">
          <a:extLst>
            <a:ext uri="{FF2B5EF4-FFF2-40B4-BE49-F238E27FC236}">
              <a16:creationId xmlns:a16="http://schemas.microsoft.com/office/drawing/2014/main" id="{00000000-0008-0000-0D00-00007F010000}"/>
            </a:ext>
          </a:extLst>
        </xdr:cNvPr>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4" name="【学校施設】&#10;有形固定資産減価償却率最大値テキスト">
          <a:extLst>
            <a:ext uri="{FF2B5EF4-FFF2-40B4-BE49-F238E27FC236}">
              <a16:creationId xmlns:a16="http://schemas.microsoft.com/office/drawing/2014/main" id="{00000000-0008-0000-0D00-000080010000}"/>
            </a:ext>
          </a:extLst>
        </xdr:cNvPr>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5" name="直線コネクタ 384">
          <a:extLst>
            <a:ext uri="{FF2B5EF4-FFF2-40B4-BE49-F238E27FC236}">
              <a16:creationId xmlns:a16="http://schemas.microsoft.com/office/drawing/2014/main" id="{00000000-0008-0000-0D00-00008101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6" name="【学校施設】&#10;有形固定資産減価償却率平均値テキスト">
          <a:extLst>
            <a:ext uri="{FF2B5EF4-FFF2-40B4-BE49-F238E27FC236}">
              <a16:creationId xmlns:a16="http://schemas.microsoft.com/office/drawing/2014/main" id="{00000000-0008-0000-0D00-000082010000}"/>
            </a:ext>
          </a:extLst>
        </xdr:cNvPr>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7" name="フローチャート : 判断 386">
          <a:extLst>
            <a:ext uri="{FF2B5EF4-FFF2-40B4-BE49-F238E27FC236}">
              <a16:creationId xmlns:a16="http://schemas.microsoft.com/office/drawing/2014/main" id="{00000000-0008-0000-0D00-000083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8" name="フローチャート : 判断 387">
          <a:extLst>
            <a:ext uri="{FF2B5EF4-FFF2-40B4-BE49-F238E27FC236}">
              <a16:creationId xmlns:a16="http://schemas.microsoft.com/office/drawing/2014/main" id="{00000000-0008-0000-0D00-000084010000}"/>
            </a:ext>
          </a:extLst>
        </xdr:cNvPr>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D00-00008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D00-00008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D00-00008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D00-00008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D00-00008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82550</xdr:rowOff>
    </xdr:from>
    <xdr:to>
      <xdr:col>22</xdr:col>
      <xdr:colOff>415925</xdr:colOff>
      <xdr:row>57</xdr:row>
      <xdr:rowOff>12700</xdr:rowOff>
    </xdr:to>
    <xdr:sp macro="" textlink="">
      <xdr:nvSpPr>
        <xdr:cNvPr id="394" name="円/楕円 393">
          <a:extLst>
            <a:ext uri="{FF2B5EF4-FFF2-40B4-BE49-F238E27FC236}">
              <a16:creationId xmlns:a16="http://schemas.microsoft.com/office/drawing/2014/main" id="{00000000-0008-0000-0D00-00008A010000}"/>
            </a:ext>
          </a:extLst>
        </xdr:cNvPr>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5" name="n_1aveValue【学校施設】&#10;有形固定資産減価償却率">
          <a:extLst>
            <a:ext uri="{FF2B5EF4-FFF2-40B4-BE49-F238E27FC236}">
              <a16:creationId xmlns:a16="http://schemas.microsoft.com/office/drawing/2014/main" id="{00000000-0008-0000-0D00-00008B010000}"/>
            </a:ext>
          </a:extLst>
        </xdr:cNvPr>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29227</xdr:rowOff>
    </xdr:from>
    <xdr:ext cx="405111" cy="259045"/>
    <xdr:sp macro="" textlink="">
      <xdr:nvSpPr>
        <xdr:cNvPr id="396" name="n_1mainValue【学校施設】&#10;有形固定資産減価償却率">
          <a:extLst>
            <a:ext uri="{FF2B5EF4-FFF2-40B4-BE49-F238E27FC236}">
              <a16:creationId xmlns:a16="http://schemas.microsoft.com/office/drawing/2014/main" id="{00000000-0008-0000-0D00-00008C010000}"/>
            </a:ext>
          </a:extLst>
        </xdr:cNvPr>
        <xdr:cNvSpPr txBox="1"/>
      </xdr:nvSpPr>
      <xdr:spPr>
        <a:xfrm>
          <a:off x="15266043"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a:extLst>
            <a:ext uri="{FF2B5EF4-FFF2-40B4-BE49-F238E27FC236}">
              <a16:creationId xmlns:a16="http://schemas.microsoft.com/office/drawing/2014/main" id="{00000000-0008-0000-0D00-00008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a:extLst>
            <a:ext uri="{FF2B5EF4-FFF2-40B4-BE49-F238E27FC236}">
              <a16:creationId xmlns:a16="http://schemas.microsoft.com/office/drawing/2014/main" id="{00000000-0008-0000-0D00-00008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a:extLst>
            <a:ext uri="{FF2B5EF4-FFF2-40B4-BE49-F238E27FC236}">
              <a16:creationId xmlns:a16="http://schemas.microsoft.com/office/drawing/2014/main" id="{00000000-0008-0000-0D00-00008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a:extLst>
            <a:ext uri="{FF2B5EF4-FFF2-40B4-BE49-F238E27FC236}">
              <a16:creationId xmlns:a16="http://schemas.microsoft.com/office/drawing/2014/main" id="{00000000-0008-0000-0D00-00009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a:extLst>
            <a:ext uri="{FF2B5EF4-FFF2-40B4-BE49-F238E27FC236}">
              <a16:creationId xmlns:a16="http://schemas.microsoft.com/office/drawing/2014/main" id="{00000000-0008-0000-0D00-00009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a:extLst>
            <a:ext uri="{FF2B5EF4-FFF2-40B4-BE49-F238E27FC236}">
              <a16:creationId xmlns:a16="http://schemas.microsoft.com/office/drawing/2014/main" id="{00000000-0008-0000-0D00-00009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a:extLst>
            <a:ext uri="{FF2B5EF4-FFF2-40B4-BE49-F238E27FC236}">
              <a16:creationId xmlns:a16="http://schemas.microsoft.com/office/drawing/2014/main" id="{00000000-0008-0000-0D00-00009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a:extLst>
            <a:ext uri="{FF2B5EF4-FFF2-40B4-BE49-F238E27FC236}">
              <a16:creationId xmlns:a16="http://schemas.microsoft.com/office/drawing/2014/main" id="{00000000-0008-0000-0D00-00009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a:extLst>
            <a:ext uri="{FF2B5EF4-FFF2-40B4-BE49-F238E27FC236}">
              <a16:creationId xmlns:a16="http://schemas.microsoft.com/office/drawing/2014/main" id="{00000000-0008-0000-0D00-00009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a:extLst>
            <a:ext uri="{FF2B5EF4-FFF2-40B4-BE49-F238E27FC236}">
              <a16:creationId xmlns:a16="http://schemas.microsoft.com/office/drawing/2014/main" id="{00000000-0008-0000-0D00-00009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8" name="直線コネクタ 407">
          <a:extLst>
            <a:ext uri="{FF2B5EF4-FFF2-40B4-BE49-F238E27FC236}">
              <a16:creationId xmlns:a16="http://schemas.microsoft.com/office/drawing/2014/main" id="{00000000-0008-0000-0D00-000098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0" name="直線コネクタ 409">
          <a:extLst>
            <a:ext uri="{FF2B5EF4-FFF2-40B4-BE49-F238E27FC236}">
              <a16:creationId xmlns:a16="http://schemas.microsoft.com/office/drawing/2014/main" id="{00000000-0008-0000-0D00-00009A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2" name="直線コネクタ 411">
          <a:extLst>
            <a:ext uri="{FF2B5EF4-FFF2-40B4-BE49-F238E27FC236}">
              <a16:creationId xmlns:a16="http://schemas.microsoft.com/office/drawing/2014/main" id="{00000000-0008-0000-0D00-00009C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3" name="テキスト ボックス 412">
          <a:extLst>
            <a:ext uri="{FF2B5EF4-FFF2-40B4-BE49-F238E27FC236}">
              <a16:creationId xmlns:a16="http://schemas.microsoft.com/office/drawing/2014/main" id="{00000000-0008-0000-0D00-00009D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4" name="直線コネクタ 413">
          <a:extLst>
            <a:ext uri="{FF2B5EF4-FFF2-40B4-BE49-F238E27FC236}">
              <a16:creationId xmlns:a16="http://schemas.microsoft.com/office/drawing/2014/main" id="{00000000-0008-0000-0D00-00009E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5" name="テキスト ボックス 414">
          <a:extLst>
            <a:ext uri="{FF2B5EF4-FFF2-40B4-BE49-F238E27FC236}">
              <a16:creationId xmlns:a16="http://schemas.microsoft.com/office/drawing/2014/main" id="{00000000-0008-0000-0D00-00009F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6" name="直線コネクタ 415">
          <a:extLst>
            <a:ext uri="{FF2B5EF4-FFF2-40B4-BE49-F238E27FC236}">
              <a16:creationId xmlns:a16="http://schemas.microsoft.com/office/drawing/2014/main" id="{00000000-0008-0000-0D00-0000A0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7" name="テキスト ボックス 416">
          <a:extLst>
            <a:ext uri="{FF2B5EF4-FFF2-40B4-BE49-F238E27FC236}">
              <a16:creationId xmlns:a16="http://schemas.microsoft.com/office/drawing/2014/main" id="{00000000-0008-0000-0D00-0000A1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8" name="直線コネクタ 417">
          <a:extLst>
            <a:ext uri="{FF2B5EF4-FFF2-40B4-BE49-F238E27FC236}">
              <a16:creationId xmlns:a16="http://schemas.microsoft.com/office/drawing/2014/main" id="{00000000-0008-0000-0D00-0000A2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9" name="テキスト ボックス 418">
          <a:extLst>
            <a:ext uri="{FF2B5EF4-FFF2-40B4-BE49-F238E27FC236}">
              <a16:creationId xmlns:a16="http://schemas.microsoft.com/office/drawing/2014/main" id="{00000000-0008-0000-0D00-0000A3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a:extLst>
            <a:ext uri="{FF2B5EF4-FFF2-40B4-BE49-F238E27FC236}">
              <a16:creationId xmlns:a16="http://schemas.microsoft.com/office/drawing/2014/main" id="{00000000-0008-0000-0D00-0000A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a:extLst>
            <a:ext uri="{FF2B5EF4-FFF2-40B4-BE49-F238E27FC236}">
              <a16:creationId xmlns:a16="http://schemas.microsoft.com/office/drawing/2014/main" id="{00000000-0008-0000-0D00-0000A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a:extLst>
            <a:ext uri="{FF2B5EF4-FFF2-40B4-BE49-F238E27FC236}">
              <a16:creationId xmlns:a16="http://schemas.microsoft.com/office/drawing/2014/main" id="{00000000-0008-0000-0D00-0000A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3" name="直線コネクタ 422">
          <a:extLst>
            <a:ext uri="{FF2B5EF4-FFF2-40B4-BE49-F238E27FC236}">
              <a16:creationId xmlns:a16="http://schemas.microsoft.com/office/drawing/2014/main" id="{00000000-0008-0000-0D00-0000A7010000}"/>
            </a:ext>
          </a:extLst>
        </xdr:cNvPr>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4" name="【学校施設】&#10;一人当たり面積最小値テキスト">
          <a:extLst>
            <a:ext uri="{FF2B5EF4-FFF2-40B4-BE49-F238E27FC236}">
              <a16:creationId xmlns:a16="http://schemas.microsoft.com/office/drawing/2014/main" id="{00000000-0008-0000-0D00-0000A8010000}"/>
            </a:ext>
          </a:extLst>
        </xdr:cNvPr>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5" name="直線コネクタ 424">
          <a:extLst>
            <a:ext uri="{FF2B5EF4-FFF2-40B4-BE49-F238E27FC236}">
              <a16:creationId xmlns:a16="http://schemas.microsoft.com/office/drawing/2014/main" id="{00000000-0008-0000-0D00-0000A9010000}"/>
            </a:ext>
          </a:extLst>
        </xdr:cNvPr>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6" name="【学校施設】&#10;一人当たり面積最大値テキスト">
          <a:extLst>
            <a:ext uri="{FF2B5EF4-FFF2-40B4-BE49-F238E27FC236}">
              <a16:creationId xmlns:a16="http://schemas.microsoft.com/office/drawing/2014/main" id="{00000000-0008-0000-0D00-0000AA010000}"/>
            </a:ext>
          </a:extLst>
        </xdr:cNvPr>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7" name="直線コネクタ 426">
          <a:extLst>
            <a:ext uri="{FF2B5EF4-FFF2-40B4-BE49-F238E27FC236}">
              <a16:creationId xmlns:a16="http://schemas.microsoft.com/office/drawing/2014/main" id="{00000000-0008-0000-0D00-0000AB010000}"/>
            </a:ext>
          </a:extLst>
        </xdr:cNvPr>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8" name="【学校施設】&#10;一人当たり面積平均値テキスト">
          <a:extLst>
            <a:ext uri="{FF2B5EF4-FFF2-40B4-BE49-F238E27FC236}">
              <a16:creationId xmlns:a16="http://schemas.microsoft.com/office/drawing/2014/main" id="{00000000-0008-0000-0D00-0000AC010000}"/>
            </a:ext>
          </a:extLst>
        </xdr:cNvPr>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9" name="フローチャート : 判断 428">
          <a:extLst>
            <a:ext uri="{FF2B5EF4-FFF2-40B4-BE49-F238E27FC236}">
              <a16:creationId xmlns:a16="http://schemas.microsoft.com/office/drawing/2014/main" id="{00000000-0008-0000-0D00-0000AD010000}"/>
            </a:ext>
          </a:extLst>
        </xdr:cNvPr>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0" name="フローチャート : 判断 429">
          <a:extLst>
            <a:ext uri="{FF2B5EF4-FFF2-40B4-BE49-F238E27FC236}">
              <a16:creationId xmlns:a16="http://schemas.microsoft.com/office/drawing/2014/main" id="{00000000-0008-0000-0D00-0000AE010000}"/>
            </a:ext>
          </a:extLst>
        </xdr:cNvPr>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D00-0000B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D00-0000B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D00-0000B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7983</xdr:rowOff>
    </xdr:from>
    <xdr:to>
      <xdr:col>31</xdr:col>
      <xdr:colOff>85725</xdr:colOff>
      <xdr:row>62</xdr:row>
      <xdr:rowOff>109583</xdr:rowOff>
    </xdr:to>
    <xdr:sp macro="" textlink="">
      <xdr:nvSpPr>
        <xdr:cNvPr id="436" name="円/楕円 435">
          <a:extLst>
            <a:ext uri="{FF2B5EF4-FFF2-40B4-BE49-F238E27FC236}">
              <a16:creationId xmlns:a16="http://schemas.microsoft.com/office/drawing/2014/main" id="{00000000-0008-0000-0D00-0000B4010000}"/>
            </a:ext>
          </a:extLst>
        </xdr:cNvPr>
        <xdr:cNvSpPr/>
      </xdr:nvSpPr>
      <xdr:spPr>
        <a:xfrm>
          <a:off x="21272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7" name="n_1aveValue【学校施設】&#10;一人当たり面積">
          <a:extLst>
            <a:ext uri="{FF2B5EF4-FFF2-40B4-BE49-F238E27FC236}">
              <a16:creationId xmlns:a16="http://schemas.microsoft.com/office/drawing/2014/main" id="{00000000-0008-0000-0D00-0000B5010000}"/>
            </a:ext>
          </a:extLst>
        </xdr:cNvPr>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100710</xdr:rowOff>
    </xdr:from>
    <xdr:ext cx="469744" cy="259045"/>
    <xdr:sp macro="" textlink="">
      <xdr:nvSpPr>
        <xdr:cNvPr id="438" name="n_1mainValue【学校施設】&#10;一人当たり面積">
          <a:extLst>
            <a:ext uri="{FF2B5EF4-FFF2-40B4-BE49-F238E27FC236}">
              <a16:creationId xmlns:a16="http://schemas.microsoft.com/office/drawing/2014/main" id="{00000000-0008-0000-0D00-0000B6010000}"/>
            </a:ext>
          </a:extLst>
        </xdr:cNvPr>
        <xdr:cNvSpPr txBox="1"/>
      </xdr:nvSpPr>
      <xdr:spPr>
        <a:xfrm>
          <a:off x="210757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a:extLst>
            <a:ext uri="{FF2B5EF4-FFF2-40B4-BE49-F238E27FC236}">
              <a16:creationId xmlns:a16="http://schemas.microsoft.com/office/drawing/2014/main" id="{00000000-0008-0000-0D00-0000B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a:extLst>
            <a:ext uri="{FF2B5EF4-FFF2-40B4-BE49-F238E27FC236}">
              <a16:creationId xmlns:a16="http://schemas.microsoft.com/office/drawing/2014/main" id="{00000000-0008-0000-0D00-0000B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a:extLst>
            <a:ext uri="{FF2B5EF4-FFF2-40B4-BE49-F238E27FC236}">
              <a16:creationId xmlns:a16="http://schemas.microsoft.com/office/drawing/2014/main" id="{00000000-0008-0000-0D00-0000B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a:extLst>
            <a:ext uri="{FF2B5EF4-FFF2-40B4-BE49-F238E27FC236}">
              <a16:creationId xmlns:a16="http://schemas.microsoft.com/office/drawing/2014/main" id="{00000000-0008-0000-0D00-0000B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a:extLst>
            <a:ext uri="{FF2B5EF4-FFF2-40B4-BE49-F238E27FC236}">
              <a16:creationId xmlns:a16="http://schemas.microsoft.com/office/drawing/2014/main" id="{00000000-0008-0000-0D00-0000B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a:extLst>
            <a:ext uri="{FF2B5EF4-FFF2-40B4-BE49-F238E27FC236}">
              <a16:creationId xmlns:a16="http://schemas.microsoft.com/office/drawing/2014/main" id="{00000000-0008-0000-0D00-0000B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a:extLst>
            <a:ext uri="{FF2B5EF4-FFF2-40B4-BE49-F238E27FC236}">
              <a16:creationId xmlns:a16="http://schemas.microsoft.com/office/drawing/2014/main" id="{00000000-0008-0000-0D00-0000B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a:extLst>
            <a:ext uri="{FF2B5EF4-FFF2-40B4-BE49-F238E27FC236}">
              <a16:creationId xmlns:a16="http://schemas.microsoft.com/office/drawing/2014/main" id="{00000000-0008-0000-0D00-0000B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a:extLst>
            <a:ext uri="{FF2B5EF4-FFF2-40B4-BE49-F238E27FC236}">
              <a16:creationId xmlns:a16="http://schemas.microsoft.com/office/drawing/2014/main" id="{00000000-0008-0000-0D00-0000C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a:extLst>
            <a:ext uri="{FF2B5EF4-FFF2-40B4-BE49-F238E27FC236}">
              <a16:creationId xmlns:a16="http://schemas.microsoft.com/office/drawing/2014/main" id="{00000000-0008-0000-0D00-0000C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a:extLst>
            <a:ext uri="{FF2B5EF4-FFF2-40B4-BE49-F238E27FC236}">
              <a16:creationId xmlns:a16="http://schemas.microsoft.com/office/drawing/2014/main" id="{00000000-0008-0000-0D00-0000C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a:extLst>
            <a:ext uri="{FF2B5EF4-FFF2-40B4-BE49-F238E27FC236}">
              <a16:creationId xmlns:a16="http://schemas.microsoft.com/office/drawing/2014/main" id="{00000000-0008-0000-0D00-0000C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a:extLst>
            <a:ext uri="{FF2B5EF4-FFF2-40B4-BE49-F238E27FC236}">
              <a16:creationId xmlns:a16="http://schemas.microsoft.com/office/drawing/2014/main" id="{00000000-0008-0000-0D00-0000C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a:extLst>
            <a:ext uri="{FF2B5EF4-FFF2-40B4-BE49-F238E27FC236}">
              <a16:creationId xmlns:a16="http://schemas.microsoft.com/office/drawing/2014/main" id="{00000000-0008-0000-0D00-0000C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a:extLst>
            <a:ext uri="{FF2B5EF4-FFF2-40B4-BE49-F238E27FC236}">
              <a16:creationId xmlns:a16="http://schemas.microsoft.com/office/drawing/2014/main" id="{00000000-0008-0000-0D00-0000C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a:extLst>
            <a:ext uri="{FF2B5EF4-FFF2-40B4-BE49-F238E27FC236}">
              <a16:creationId xmlns:a16="http://schemas.microsoft.com/office/drawing/2014/main" id="{00000000-0008-0000-0D00-0000C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a:extLst>
            <a:ext uri="{FF2B5EF4-FFF2-40B4-BE49-F238E27FC236}">
              <a16:creationId xmlns:a16="http://schemas.microsoft.com/office/drawing/2014/main" id="{00000000-0008-0000-0D00-0000C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a:extLst>
            <a:ext uri="{FF2B5EF4-FFF2-40B4-BE49-F238E27FC236}">
              <a16:creationId xmlns:a16="http://schemas.microsoft.com/office/drawing/2014/main" id="{00000000-0008-0000-0D00-0000C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a:extLst>
            <a:ext uri="{FF2B5EF4-FFF2-40B4-BE49-F238E27FC236}">
              <a16:creationId xmlns:a16="http://schemas.microsoft.com/office/drawing/2014/main" id="{00000000-0008-0000-0D00-0000C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a:extLst>
            <a:ext uri="{FF2B5EF4-FFF2-40B4-BE49-F238E27FC236}">
              <a16:creationId xmlns:a16="http://schemas.microsoft.com/office/drawing/2014/main" id="{00000000-0008-0000-0D00-0000C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a:extLst>
            <a:ext uri="{FF2B5EF4-FFF2-40B4-BE49-F238E27FC236}">
              <a16:creationId xmlns:a16="http://schemas.microsoft.com/office/drawing/2014/main" id="{00000000-0008-0000-0D00-0000C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a:extLst>
            <a:ext uri="{FF2B5EF4-FFF2-40B4-BE49-F238E27FC236}">
              <a16:creationId xmlns:a16="http://schemas.microsoft.com/office/drawing/2014/main" id="{00000000-0008-0000-0D00-0000C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a:extLst>
            <a:ext uri="{FF2B5EF4-FFF2-40B4-BE49-F238E27FC236}">
              <a16:creationId xmlns:a16="http://schemas.microsoft.com/office/drawing/2014/main" id="{00000000-0008-0000-0D00-0000C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a:extLst>
            <a:ext uri="{FF2B5EF4-FFF2-40B4-BE49-F238E27FC236}">
              <a16:creationId xmlns:a16="http://schemas.microsoft.com/office/drawing/2014/main" id="{00000000-0008-0000-0D00-0000D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a:extLst>
            <a:ext uri="{FF2B5EF4-FFF2-40B4-BE49-F238E27FC236}">
              <a16:creationId xmlns:a16="http://schemas.microsoft.com/office/drawing/2014/main" id="{00000000-0008-0000-0D00-0000D1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6" name="直線コネクタ 465">
          <a:extLst>
            <a:ext uri="{FF2B5EF4-FFF2-40B4-BE49-F238E27FC236}">
              <a16:creationId xmlns:a16="http://schemas.microsoft.com/office/drawing/2014/main" id="{00000000-0008-0000-0D00-0000D2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7" name="テキスト ボックス 466">
          <a:extLst>
            <a:ext uri="{FF2B5EF4-FFF2-40B4-BE49-F238E27FC236}">
              <a16:creationId xmlns:a16="http://schemas.microsoft.com/office/drawing/2014/main" id="{00000000-0008-0000-0D00-0000D3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8" name="直線コネクタ 467">
          <a:extLst>
            <a:ext uri="{FF2B5EF4-FFF2-40B4-BE49-F238E27FC236}">
              <a16:creationId xmlns:a16="http://schemas.microsoft.com/office/drawing/2014/main" id="{00000000-0008-0000-0D00-0000D4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9" name="テキスト ボックス 468">
          <a:extLst>
            <a:ext uri="{FF2B5EF4-FFF2-40B4-BE49-F238E27FC236}">
              <a16:creationId xmlns:a16="http://schemas.microsoft.com/office/drawing/2014/main" id="{00000000-0008-0000-0D00-0000D5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0" name="直線コネクタ 469">
          <a:extLst>
            <a:ext uri="{FF2B5EF4-FFF2-40B4-BE49-F238E27FC236}">
              <a16:creationId xmlns:a16="http://schemas.microsoft.com/office/drawing/2014/main" id="{00000000-0008-0000-0D00-0000D6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1" name="テキスト ボックス 470">
          <a:extLst>
            <a:ext uri="{FF2B5EF4-FFF2-40B4-BE49-F238E27FC236}">
              <a16:creationId xmlns:a16="http://schemas.microsoft.com/office/drawing/2014/main" id="{00000000-0008-0000-0D00-0000D7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2" name="直線コネクタ 471">
          <a:extLst>
            <a:ext uri="{FF2B5EF4-FFF2-40B4-BE49-F238E27FC236}">
              <a16:creationId xmlns:a16="http://schemas.microsoft.com/office/drawing/2014/main" id="{00000000-0008-0000-0D00-0000D8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D00-0000D901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a:extLst>
            <a:ext uri="{FF2B5EF4-FFF2-40B4-BE49-F238E27FC236}">
              <a16:creationId xmlns:a16="http://schemas.microsoft.com/office/drawing/2014/main" id="{00000000-0008-0000-0D00-0000D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a:extLst>
            <a:ext uri="{FF2B5EF4-FFF2-40B4-BE49-F238E27FC236}">
              <a16:creationId xmlns:a16="http://schemas.microsoft.com/office/drawing/2014/main" id="{00000000-0008-0000-0D00-0000D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公民館】&#10;有形固定資産減価償却率グラフ枠">
          <a:extLst>
            <a:ext uri="{FF2B5EF4-FFF2-40B4-BE49-F238E27FC236}">
              <a16:creationId xmlns:a16="http://schemas.microsoft.com/office/drawing/2014/main" id="{00000000-0008-0000-0D00-0000D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477" name="直線コネクタ 476">
          <a:extLst>
            <a:ext uri="{FF2B5EF4-FFF2-40B4-BE49-F238E27FC236}">
              <a16:creationId xmlns:a16="http://schemas.microsoft.com/office/drawing/2014/main" id="{00000000-0008-0000-0D00-0000DD010000}"/>
            </a:ext>
          </a:extLst>
        </xdr:cNvPr>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478" name="【公民館】&#10;有形固定資産減価償却率最小値テキスト">
          <a:extLst>
            <a:ext uri="{FF2B5EF4-FFF2-40B4-BE49-F238E27FC236}">
              <a16:creationId xmlns:a16="http://schemas.microsoft.com/office/drawing/2014/main" id="{00000000-0008-0000-0D00-0000DE010000}"/>
            </a:ext>
          </a:extLst>
        </xdr:cNvPr>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479" name="直線コネクタ 478">
          <a:extLst>
            <a:ext uri="{FF2B5EF4-FFF2-40B4-BE49-F238E27FC236}">
              <a16:creationId xmlns:a16="http://schemas.microsoft.com/office/drawing/2014/main" id="{00000000-0008-0000-0D00-0000DF010000}"/>
            </a:ext>
          </a:extLst>
        </xdr:cNvPr>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80" name="【公民館】&#10;有形固定資産減価償却率最大値テキスト">
          <a:extLst>
            <a:ext uri="{FF2B5EF4-FFF2-40B4-BE49-F238E27FC236}">
              <a16:creationId xmlns:a16="http://schemas.microsoft.com/office/drawing/2014/main" id="{00000000-0008-0000-0D00-0000E0010000}"/>
            </a:ext>
          </a:extLst>
        </xdr:cNvPr>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81" name="直線コネクタ 480">
          <a:extLst>
            <a:ext uri="{FF2B5EF4-FFF2-40B4-BE49-F238E27FC236}">
              <a16:creationId xmlns:a16="http://schemas.microsoft.com/office/drawing/2014/main" id="{00000000-0008-0000-0D00-0000E1010000}"/>
            </a:ext>
          </a:extLst>
        </xdr:cNvPr>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482" name="【公民館】&#10;有形固定資産減価償却率平均値テキスト">
          <a:extLst>
            <a:ext uri="{FF2B5EF4-FFF2-40B4-BE49-F238E27FC236}">
              <a16:creationId xmlns:a16="http://schemas.microsoft.com/office/drawing/2014/main" id="{00000000-0008-0000-0D00-0000E2010000}"/>
            </a:ext>
          </a:extLst>
        </xdr:cNvPr>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483" name="フローチャート : 判断 482">
          <a:extLst>
            <a:ext uri="{FF2B5EF4-FFF2-40B4-BE49-F238E27FC236}">
              <a16:creationId xmlns:a16="http://schemas.microsoft.com/office/drawing/2014/main" id="{00000000-0008-0000-0D00-0000E3010000}"/>
            </a:ext>
          </a:extLst>
        </xdr:cNvPr>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484" name="フローチャート : 判断 483">
          <a:extLst>
            <a:ext uri="{FF2B5EF4-FFF2-40B4-BE49-F238E27FC236}">
              <a16:creationId xmlns:a16="http://schemas.microsoft.com/office/drawing/2014/main" id="{00000000-0008-0000-0D00-0000E4010000}"/>
            </a:ext>
          </a:extLst>
        </xdr:cNvPr>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D00-0000E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D00-0000E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0D00-0000E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0000000-0008-0000-0D00-0000E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00000000-0008-0000-0D00-0000E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151130</xdr:rowOff>
    </xdr:from>
    <xdr:to>
      <xdr:col>22</xdr:col>
      <xdr:colOff>415925</xdr:colOff>
      <xdr:row>102</xdr:row>
      <xdr:rowOff>81280</xdr:rowOff>
    </xdr:to>
    <xdr:sp macro="" textlink="">
      <xdr:nvSpPr>
        <xdr:cNvPr id="490" name="円/楕円 489">
          <a:extLst>
            <a:ext uri="{FF2B5EF4-FFF2-40B4-BE49-F238E27FC236}">
              <a16:creationId xmlns:a16="http://schemas.microsoft.com/office/drawing/2014/main" id="{00000000-0008-0000-0D00-0000EA010000}"/>
            </a:ext>
          </a:extLst>
        </xdr:cNvPr>
        <xdr:cNvSpPr/>
      </xdr:nvSpPr>
      <xdr:spPr>
        <a:xfrm>
          <a:off x="1543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491" name="n_1aveValue【公民館】&#10;有形固定資産減価償却率">
          <a:extLst>
            <a:ext uri="{FF2B5EF4-FFF2-40B4-BE49-F238E27FC236}">
              <a16:creationId xmlns:a16="http://schemas.microsoft.com/office/drawing/2014/main" id="{00000000-0008-0000-0D00-0000EB010000}"/>
            </a:ext>
          </a:extLst>
        </xdr:cNvPr>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97807</xdr:rowOff>
    </xdr:from>
    <xdr:ext cx="405111" cy="259045"/>
    <xdr:sp macro="" textlink="">
      <xdr:nvSpPr>
        <xdr:cNvPr id="492" name="n_1mainValue【公民館】&#10;有形固定資産減価償却率">
          <a:extLst>
            <a:ext uri="{FF2B5EF4-FFF2-40B4-BE49-F238E27FC236}">
              <a16:creationId xmlns:a16="http://schemas.microsoft.com/office/drawing/2014/main" id="{00000000-0008-0000-0D00-0000EC010000}"/>
            </a:ext>
          </a:extLst>
        </xdr:cNvPr>
        <xdr:cNvSpPr txBox="1"/>
      </xdr:nvSpPr>
      <xdr:spPr>
        <a:xfrm>
          <a:off x="15266043"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a:extLst>
            <a:ext uri="{FF2B5EF4-FFF2-40B4-BE49-F238E27FC236}">
              <a16:creationId xmlns:a16="http://schemas.microsoft.com/office/drawing/2014/main" id="{00000000-0008-0000-0D00-0000E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a:extLst>
            <a:ext uri="{FF2B5EF4-FFF2-40B4-BE49-F238E27FC236}">
              <a16:creationId xmlns:a16="http://schemas.microsoft.com/office/drawing/2014/main" id="{00000000-0008-0000-0D00-0000E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a:extLst>
            <a:ext uri="{FF2B5EF4-FFF2-40B4-BE49-F238E27FC236}">
              <a16:creationId xmlns:a16="http://schemas.microsoft.com/office/drawing/2014/main" id="{00000000-0008-0000-0D00-0000E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a:extLst>
            <a:ext uri="{FF2B5EF4-FFF2-40B4-BE49-F238E27FC236}">
              <a16:creationId xmlns:a16="http://schemas.microsoft.com/office/drawing/2014/main" id="{00000000-0008-0000-0D00-0000F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a:extLst>
            <a:ext uri="{FF2B5EF4-FFF2-40B4-BE49-F238E27FC236}">
              <a16:creationId xmlns:a16="http://schemas.microsoft.com/office/drawing/2014/main" id="{00000000-0008-0000-0D00-0000F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a:extLst>
            <a:ext uri="{FF2B5EF4-FFF2-40B4-BE49-F238E27FC236}">
              <a16:creationId xmlns:a16="http://schemas.microsoft.com/office/drawing/2014/main" id="{00000000-0008-0000-0D00-0000F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a:extLst>
            <a:ext uri="{FF2B5EF4-FFF2-40B4-BE49-F238E27FC236}">
              <a16:creationId xmlns:a16="http://schemas.microsoft.com/office/drawing/2014/main" id="{00000000-0008-0000-0D00-0000F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a:extLst>
            <a:ext uri="{FF2B5EF4-FFF2-40B4-BE49-F238E27FC236}">
              <a16:creationId xmlns:a16="http://schemas.microsoft.com/office/drawing/2014/main" id="{00000000-0008-0000-0D00-0000F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a:extLst>
            <a:ext uri="{FF2B5EF4-FFF2-40B4-BE49-F238E27FC236}">
              <a16:creationId xmlns:a16="http://schemas.microsoft.com/office/drawing/2014/main" id="{00000000-0008-0000-0D00-0000F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a:extLst>
            <a:ext uri="{FF2B5EF4-FFF2-40B4-BE49-F238E27FC236}">
              <a16:creationId xmlns:a16="http://schemas.microsoft.com/office/drawing/2014/main" id="{00000000-0008-0000-0D00-0000F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D00-0000F8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a:extLst>
            <a:ext uri="{FF2B5EF4-FFF2-40B4-BE49-F238E27FC236}">
              <a16:creationId xmlns:a16="http://schemas.microsoft.com/office/drawing/2014/main" id="{00000000-0008-0000-0D00-0000FA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a:extLst>
            <a:ext uri="{FF2B5EF4-FFF2-40B4-BE49-F238E27FC236}">
              <a16:creationId xmlns:a16="http://schemas.microsoft.com/office/drawing/2014/main" id="{00000000-0008-0000-0D00-0000FB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a:extLst>
            <a:ext uri="{FF2B5EF4-FFF2-40B4-BE49-F238E27FC236}">
              <a16:creationId xmlns:a16="http://schemas.microsoft.com/office/drawing/2014/main" id="{00000000-0008-0000-0D00-0000FD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a:extLst>
            <a:ext uri="{FF2B5EF4-FFF2-40B4-BE49-F238E27FC236}">
              <a16:creationId xmlns:a16="http://schemas.microsoft.com/office/drawing/2014/main" id="{00000000-0008-0000-0D00-0000FF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D00-00000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公民館】&#10;一人当たり面積グラフ枠">
          <a:extLst>
            <a:ext uri="{FF2B5EF4-FFF2-40B4-BE49-F238E27FC236}">
              <a16:creationId xmlns:a16="http://schemas.microsoft.com/office/drawing/2014/main" id="{00000000-0008-0000-0D00-00000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4" name="直線コネクタ 513">
          <a:extLst>
            <a:ext uri="{FF2B5EF4-FFF2-40B4-BE49-F238E27FC236}">
              <a16:creationId xmlns:a16="http://schemas.microsoft.com/office/drawing/2014/main" id="{00000000-0008-0000-0D00-000002020000}"/>
            </a:ext>
          </a:extLst>
        </xdr:cNvPr>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5" name="【公民館】&#10;一人当たり面積最小値テキスト">
          <a:extLst>
            <a:ext uri="{FF2B5EF4-FFF2-40B4-BE49-F238E27FC236}">
              <a16:creationId xmlns:a16="http://schemas.microsoft.com/office/drawing/2014/main" id="{00000000-0008-0000-0D00-000003020000}"/>
            </a:ext>
          </a:extLst>
        </xdr:cNvPr>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6" name="直線コネクタ 515">
          <a:extLst>
            <a:ext uri="{FF2B5EF4-FFF2-40B4-BE49-F238E27FC236}">
              <a16:creationId xmlns:a16="http://schemas.microsoft.com/office/drawing/2014/main" id="{00000000-0008-0000-0D00-000004020000}"/>
            </a:ext>
          </a:extLst>
        </xdr:cNvPr>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7" name="【公民館】&#10;一人当たり面積最大値テキスト">
          <a:extLst>
            <a:ext uri="{FF2B5EF4-FFF2-40B4-BE49-F238E27FC236}">
              <a16:creationId xmlns:a16="http://schemas.microsoft.com/office/drawing/2014/main" id="{00000000-0008-0000-0D00-000005020000}"/>
            </a:ext>
          </a:extLst>
        </xdr:cNvPr>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8" name="直線コネクタ 517">
          <a:extLst>
            <a:ext uri="{FF2B5EF4-FFF2-40B4-BE49-F238E27FC236}">
              <a16:creationId xmlns:a16="http://schemas.microsoft.com/office/drawing/2014/main" id="{00000000-0008-0000-0D00-00000602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9" name="【公民館】&#10;一人当たり面積平均値テキスト">
          <a:extLst>
            <a:ext uri="{FF2B5EF4-FFF2-40B4-BE49-F238E27FC236}">
              <a16:creationId xmlns:a16="http://schemas.microsoft.com/office/drawing/2014/main" id="{00000000-0008-0000-0D00-000007020000}"/>
            </a:ext>
          </a:extLst>
        </xdr:cNvPr>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20" name="フローチャート : 判断 519">
          <a:extLst>
            <a:ext uri="{FF2B5EF4-FFF2-40B4-BE49-F238E27FC236}">
              <a16:creationId xmlns:a16="http://schemas.microsoft.com/office/drawing/2014/main" id="{00000000-0008-0000-0D00-000008020000}"/>
            </a:ext>
          </a:extLst>
        </xdr:cNvPr>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21" name="フローチャート : 判断 520">
          <a:extLst>
            <a:ext uri="{FF2B5EF4-FFF2-40B4-BE49-F238E27FC236}">
              <a16:creationId xmlns:a16="http://schemas.microsoft.com/office/drawing/2014/main" id="{00000000-0008-0000-0D00-000009020000}"/>
            </a:ext>
          </a:extLst>
        </xdr:cNvPr>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00000000-0008-0000-0D00-00000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00000000-0008-0000-0D00-00000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D00-00000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D00-00000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D00-00000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105411</xdr:rowOff>
    </xdr:from>
    <xdr:to>
      <xdr:col>31</xdr:col>
      <xdr:colOff>85725</xdr:colOff>
      <xdr:row>104</xdr:row>
      <xdr:rowOff>35561</xdr:rowOff>
    </xdr:to>
    <xdr:sp macro="" textlink="">
      <xdr:nvSpPr>
        <xdr:cNvPr id="527" name="円/楕円 526">
          <a:extLst>
            <a:ext uri="{FF2B5EF4-FFF2-40B4-BE49-F238E27FC236}">
              <a16:creationId xmlns:a16="http://schemas.microsoft.com/office/drawing/2014/main" id="{00000000-0008-0000-0D00-00000F020000}"/>
            </a:ext>
          </a:extLst>
        </xdr:cNvPr>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8" name="n_1aveValue【公民館】&#10;一人当たり面積">
          <a:extLst>
            <a:ext uri="{FF2B5EF4-FFF2-40B4-BE49-F238E27FC236}">
              <a16:creationId xmlns:a16="http://schemas.microsoft.com/office/drawing/2014/main" id="{00000000-0008-0000-0D00-000010020000}"/>
            </a:ext>
          </a:extLst>
        </xdr:cNvPr>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26688</xdr:rowOff>
    </xdr:from>
    <xdr:ext cx="469744" cy="259045"/>
    <xdr:sp macro="" textlink="">
      <xdr:nvSpPr>
        <xdr:cNvPr id="529" name="n_1mainValue【公民館】&#10;一人当たり面積">
          <a:extLst>
            <a:ext uri="{FF2B5EF4-FFF2-40B4-BE49-F238E27FC236}">
              <a16:creationId xmlns:a16="http://schemas.microsoft.com/office/drawing/2014/main" id="{00000000-0008-0000-0D00-000011020000}"/>
            </a:ext>
          </a:extLst>
        </xdr:cNvPr>
        <xdr:cNvSpPr txBox="1"/>
      </xdr:nvSpPr>
      <xdr:spPr>
        <a:xfrm>
          <a:off x="210757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a:extLst>
            <a:ext uri="{FF2B5EF4-FFF2-40B4-BE49-F238E27FC236}">
              <a16:creationId xmlns:a16="http://schemas.microsoft.com/office/drawing/2014/main" id="{00000000-0008-0000-0D00-00001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a:extLst>
            <a:ext uri="{FF2B5EF4-FFF2-40B4-BE49-F238E27FC236}">
              <a16:creationId xmlns:a16="http://schemas.microsoft.com/office/drawing/2014/main" id="{00000000-0008-0000-0D00-00001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a:extLst>
            <a:ext uri="{FF2B5EF4-FFF2-40B4-BE49-F238E27FC236}">
              <a16:creationId xmlns:a16="http://schemas.microsoft.com/office/drawing/2014/main" id="{00000000-0008-0000-0D00-00001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類似団体と比較して特に有形固定資産減価償却率が高くなっているのは、道路、橋りょう・トンネル、学校施設である。</a:t>
          </a:r>
          <a:endParaRPr lang="ja-JP" altLang="ja-JP" sz="1400">
            <a:effectLst/>
          </a:endParaRPr>
        </a:p>
        <a:p>
          <a:r>
            <a:rPr kumimoji="1" lang="ja-JP" altLang="ja-JP" sz="1100">
              <a:solidFill>
                <a:schemeClr val="dk1"/>
              </a:solidFill>
              <a:effectLst/>
              <a:latin typeface="+mn-lt"/>
              <a:ea typeface="+mn-ea"/>
              <a:cs typeface="+mn-cs"/>
            </a:rPr>
            <a:t>道路については、一般的には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年で更新を行う必要があるとされているが、市道の管理基準を「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級市道・歩道」と「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級市道・その他市道・その他道路」に区分し、路線の重要度や交通量に応じた管理水準を設定した上で、定期的な点検・診断を行い、計画的に修繕・更新を進める。</a:t>
          </a:r>
          <a:endParaRPr lang="ja-JP" altLang="ja-JP" sz="1400">
            <a:effectLst/>
          </a:endParaRPr>
        </a:p>
        <a:p>
          <a:r>
            <a:rPr kumimoji="1" lang="ja-JP" altLang="ja-JP" sz="1100">
              <a:solidFill>
                <a:schemeClr val="dk1"/>
              </a:solidFill>
              <a:effectLst/>
              <a:latin typeface="+mn-lt"/>
              <a:ea typeface="+mn-ea"/>
              <a:cs typeface="+mn-cs"/>
            </a:rPr>
            <a:t>橋りょうについては、「浅口市橋梁長寿命化修繕計画」に基づき、橋梁の架設年度や立地条件等を十分考慮して実施するとともに。岡山県道路橋梁点検マニュアル（案）に基づいて定期的に点検を実施し、橋梁の損傷を早期に把握する。また、</a:t>
          </a:r>
          <a:r>
            <a:rPr kumimoji="1" lang="ja-JP" altLang="ja-JP" sz="1100" b="0" i="0" baseline="0">
              <a:solidFill>
                <a:schemeClr val="dk1"/>
              </a:solidFill>
              <a:effectLst/>
              <a:latin typeface="+mn-lt"/>
              <a:ea typeface="+mn-ea"/>
              <a:cs typeface="+mn-cs"/>
            </a:rPr>
            <a:t>これまでの対処療法的な「事後保全型」から計画的かつ予防的な「予防保全型」に転換し、橋梁の長寿命化によるコスト削減を図る。</a:t>
          </a:r>
          <a:endParaRPr lang="ja-JP" altLang="ja-JP" sz="1400">
            <a:effectLst/>
          </a:endParaRPr>
        </a:p>
        <a:p>
          <a:r>
            <a:rPr kumimoji="1" lang="ja-JP" altLang="ja-JP" sz="1100">
              <a:solidFill>
                <a:schemeClr val="dk1"/>
              </a:solidFill>
              <a:effectLst/>
              <a:latin typeface="+mn-lt"/>
              <a:ea typeface="+mn-ea"/>
              <a:cs typeface="+mn-cs"/>
            </a:rPr>
            <a:t>トンネルについては、当市が管理するトンネルは、阿坂隧道の１本で、整備後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年以上経過しているが、トンネルの予防保全及び長寿命化を図るため、「浅口市トンネル長寿命化修繕計画」に基づき、計画的な維持管理に努める。</a:t>
          </a:r>
          <a:endParaRPr lang="ja-JP" altLang="ja-JP" sz="1400">
            <a:effectLst/>
          </a:endParaRPr>
        </a:p>
        <a:p>
          <a:r>
            <a:rPr kumimoji="1" lang="ja-JP" altLang="ja-JP" sz="1100">
              <a:solidFill>
                <a:schemeClr val="dk1"/>
              </a:solidFill>
              <a:effectLst/>
              <a:latin typeface="+mn-lt"/>
              <a:ea typeface="+mn-ea"/>
              <a:cs typeface="+mn-cs"/>
            </a:rPr>
            <a:t>学校施設については、昭和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年代にかけて建設された旧耐震基準の施設が多くあるが、現在は耐震化のための補強工事が完了している。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年度数値なし。）</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E00-000038000000}"/>
            </a:ext>
          </a:extLst>
        </xdr:cNvPr>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E00-00003A000000}"/>
            </a:ext>
          </a:extLst>
        </xdr:cNvPr>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E00-00003C000000}"/>
            </a:ext>
          </a:extLst>
        </xdr:cNvPr>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a:extLst>
            <a:ext uri="{FF2B5EF4-FFF2-40B4-BE49-F238E27FC236}">
              <a16:creationId xmlns:a16="http://schemas.microsoft.com/office/drawing/2014/main" id="{00000000-0008-0000-0E00-00003D000000}"/>
            </a:ext>
          </a:extLst>
        </xdr:cNvPr>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E00-00003F000000}"/>
            </a:ext>
          </a:extLst>
        </xdr:cNvPr>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148844</xdr:rowOff>
    </xdr:from>
    <xdr:to>
      <xdr:col>5</xdr:col>
      <xdr:colOff>409575</xdr:colOff>
      <xdr:row>37</xdr:row>
      <xdr:rowOff>78994</xdr:rowOff>
    </xdr:to>
    <xdr:sp macro="" textlink="">
      <xdr:nvSpPr>
        <xdr:cNvPr id="69" name="円/楕円 68">
          <a:extLst>
            <a:ext uri="{FF2B5EF4-FFF2-40B4-BE49-F238E27FC236}">
              <a16:creationId xmlns:a16="http://schemas.microsoft.com/office/drawing/2014/main" id="{00000000-0008-0000-0E00-000045000000}"/>
            </a:ext>
          </a:extLst>
        </xdr:cNvPr>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95521</xdr:rowOff>
    </xdr:from>
    <xdr:ext cx="405111" cy="259045"/>
    <xdr:sp macro="" textlink="">
      <xdr:nvSpPr>
        <xdr:cNvPr id="70" name="n_1mainValue【図書館】&#10;有形固定資産減価償却率">
          <a:extLst>
            <a:ext uri="{FF2B5EF4-FFF2-40B4-BE49-F238E27FC236}">
              <a16:creationId xmlns:a16="http://schemas.microsoft.com/office/drawing/2014/main" id="{00000000-0008-0000-0E00-000046000000}"/>
            </a:ext>
          </a:extLst>
        </xdr:cNvPr>
        <xdr:cNvSpPr txBox="1"/>
      </xdr:nvSpPr>
      <xdr:spPr>
        <a:xfrm>
          <a:off x="3582043"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E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a:extLst>
            <a:ext uri="{FF2B5EF4-FFF2-40B4-BE49-F238E27FC236}">
              <a16:creationId xmlns:a16="http://schemas.microsoft.com/office/drawing/2014/main" id="{00000000-0008-0000-0E00-00005F000000}"/>
            </a:ext>
          </a:extLst>
        </xdr:cNvPr>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a:extLst>
            <a:ext uri="{FF2B5EF4-FFF2-40B4-BE49-F238E27FC236}">
              <a16:creationId xmlns:a16="http://schemas.microsoft.com/office/drawing/2014/main" id="{00000000-0008-0000-0E00-000061000000}"/>
            </a:ext>
          </a:extLst>
        </xdr:cNvPr>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a:extLst>
            <a:ext uri="{FF2B5EF4-FFF2-40B4-BE49-F238E27FC236}">
              <a16:creationId xmlns:a16="http://schemas.microsoft.com/office/drawing/2014/main" id="{00000000-0008-0000-0E00-000063000000}"/>
            </a:ext>
          </a:extLst>
        </xdr:cNvPr>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a:extLst>
            <a:ext uri="{FF2B5EF4-FFF2-40B4-BE49-F238E27FC236}">
              <a16:creationId xmlns:a16="http://schemas.microsoft.com/office/drawing/2014/main" id="{00000000-0008-0000-0E00-000064000000}"/>
            </a:ext>
          </a:extLst>
        </xdr:cNvPr>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a:extLst>
            <a:ext uri="{FF2B5EF4-FFF2-40B4-BE49-F238E27FC236}">
              <a16:creationId xmlns:a16="http://schemas.microsoft.com/office/drawing/2014/main" id="{00000000-0008-0000-0E00-000065000000}"/>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a:extLst>
            <a:ext uri="{FF2B5EF4-FFF2-40B4-BE49-F238E27FC236}">
              <a16:creationId xmlns:a16="http://schemas.microsoft.com/office/drawing/2014/main" id="{00000000-0008-0000-0E00-000066000000}"/>
            </a:ext>
          </a:extLst>
        </xdr:cNvPr>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76200</xdr:rowOff>
    </xdr:from>
    <xdr:to>
      <xdr:col>14</xdr:col>
      <xdr:colOff>79375</xdr:colOff>
      <xdr:row>33</xdr:row>
      <xdr:rowOff>6350</xdr:rowOff>
    </xdr:to>
    <xdr:sp macro="" textlink="">
      <xdr:nvSpPr>
        <xdr:cNvPr id="108" name="円/楕円 107">
          <a:extLst>
            <a:ext uri="{FF2B5EF4-FFF2-40B4-BE49-F238E27FC236}">
              <a16:creationId xmlns:a16="http://schemas.microsoft.com/office/drawing/2014/main" id="{00000000-0008-0000-0E00-00006C000000}"/>
            </a:ext>
          </a:extLst>
        </xdr:cNvPr>
        <xdr:cNvSpPr/>
      </xdr:nvSpPr>
      <xdr:spPr>
        <a:xfrm>
          <a:off x="9588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22877</xdr:rowOff>
    </xdr:from>
    <xdr:ext cx="469744" cy="259045"/>
    <xdr:sp macro="" textlink="">
      <xdr:nvSpPr>
        <xdr:cNvPr id="109" name="n_1mainValue【図書館】&#10;一人当たり面積">
          <a:extLst>
            <a:ext uri="{FF2B5EF4-FFF2-40B4-BE49-F238E27FC236}">
              <a16:creationId xmlns:a16="http://schemas.microsoft.com/office/drawing/2014/main" id="{00000000-0008-0000-0E00-00006D000000}"/>
            </a:ext>
          </a:extLst>
        </xdr:cNvPr>
        <xdr:cNvSpPr txBox="1"/>
      </xdr:nvSpPr>
      <xdr:spPr>
        <a:xfrm>
          <a:off x="9391727"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a:extLst>
            <a:ext uri="{FF2B5EF4-FFF2-40B4-BE49-F238E27FC236}">
              <a16:creationId xmlns:a16="http://schemas.microsoft.com/office/drawing/2014/main" id="{00000000-0008-0000-0E00-00008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a:extLst>
            <a:ext uri="{FF2B5EF4-FFF2-40B4-BE49-F238E27FC236}">
              <a16:creationId xmlns:a16="http://schemas.microsoft.com/office/drawing/2014/main" id="{00000000-0008-0000-0E00-000087000000}"/>
            </a:ext>
          </a:extLst>
        </xdr:cNvPr>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a:extLst>
            <a:ext uri="{FF2B5EF4-FFF2-40B4-BE49-F238E27FC236}">
              <a16:creationId xmlns:a16="http://schemas.microsoft.com/office/drawing/2014/main" id="{00000000-0008-0000-0E00-000089000000}"/>
            </a:ext>
          </a:extLst>
        </xdr:cNvPr>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a:extLst>
            <a:ext uri="{FF2B5EF4-FFF2-40B4-BE49-F238E27FC236}">
              <a16:creationId xmlns:a16="http://schemas.microsoft.com/office/drawing/2014/main" id="{00000000-0008-0000-0E00-00008B000000}"/>
            </a:ext>
          </a:extLst>
        </xdr:cNvPr>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a:extLst>
            <a:ext uri="{FF2B5EF4-FFF2-40B4-BE49-F238E27FC236}">
              <a16:creationId xmlns:a16="http://schemas.microsoft.com/office/drawing/2014/main" id="{00000000-0008-0000-0E00-00008C000000}"/>
            </a:ext>
          </a:extLst>
        </xdr:cNvPr>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a:extLst>
            <a:ext uri="{FF2B5EF4-FFF2-40B4-BE49-F238E27FC236}">
              <a16:creationId xmlns:a16="http://schemas.microsoft.com/office/drawing/2014/main" id="{00000000-0008-0000-0E00-00008D000000}"/>
            </a:ext>
          </a:extLst>
        </xdr:cNvPr>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a:extLst>
            <a:ext uri="{FF2B5EF4-FFF2-40B4-BE49-F238E27FC236}">
              <a16:creationId xmlns:a16="http://schemas.microsoft.com/office/drawing/2014/main" id="{00000000-0008-0000-0E00-00008E000000}"/>
            </a:ext>
          </a:extLst>
        </xdr:cNvPr>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135890</xdr:rowOff>
    </xdr:from>
    <xdr:to>
      <xdr:col>5</xdr:col>
      <xdr:colOff>409575</xdr:colOff>
      <xdr:row>58</xdr:row>
      <xdr:rowOff>66040</xdr:rowOff>
    </xdr:to>
    <xdr:sp macro="" textlink="">
      <xdr:nvSpPr>
        <xdr:cNvPr id="148" name="円/楕円 147">
          <a:extLst>
            <a:ext uri="{FF2B5EF4-FFF2-40B4-BE49-F238E27FC236}">
              <a16:creationId xmlns:a16="http://schemas.microsoft.com/office/drawing/2014/main" id="{00000000-0008-0000-0E00-000094000000}"/>
            </a:ext>
          </a:extLst>
        </xdr:cNvPr>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82567</xdr:rowOff>
    </xdr:from>
    <xdr:ext cx="405111" cy="259045"/>
    <xdr:sp macro="" textlink="">
      <xdr:nvSpPr>
        <xdr:cNvPr id="149" name="n_1mainValue【体育館・プール】&#10;有形固定資産減価償却率">
          <a:extLst>
            <a:ext uri="{FF2B5EF4-FFF2-40B4-BE49-F238E27FC236}">
              <a16:creationId xmlns:a16="http://schemas.microsoft.com/office/drawing/2014/main" id="{00000000-0008-0000-0E00-000095000000}"/>
            </a:ext>
          </a:extLst>
        </xdr:cNvPr>
        <xdr:cNvSpPr txBox="1"/>
      </xdr:nvSpPr>
      <xdr:spPr>
        <a:xfrm>
          <a:off x="3582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a:extLst>
            <a:ext uri="{FF2B5EF4-FFF2-40B4-BE49-F238E27FC236}">
              <a16:creationId xmlns:a16="http://schemas.microsoft.com/office/drawing/2014/main" id="{00000000-0008-0000-0E00-0000A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a:extLst>
            <a:ext uri="{FF2B5EF4-FFF2-40B4-BE49-F238E27FC236}">
              <a16:creationId xmlns:a16="http://schemas.microsoft.com/office/drawing/2014/main" id="{00000000-0008-0000-0E00-0000B1000000}"/>
            </a:ext>
          </a:extLst>
        </xdr:cNvPr>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a:extLst>
            <a:ext uri="{FF2B5EF4-FFF2-40B4-BE49-F238E27FC236}">
              <a16:creationId xmlns:a16="http://schemas.microsoft.com/office/drawing/2014/main" id="{00000000-0008-0000-0E00-0000B3000000}"/>
            </a:ext>
          </a:extLst>
        </xdr:cNvPr>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a:extLst>
            <a:ext uri="{FF2B5EF4-FFF2-40B4-BE49-F238E27FC236}">
              <a16:creationId xmlns:a16="http://schemas.microsoft.com/office/drawing/2014/main" id="{00000000-0008-0000-0E00-0000B5000000}"/>
            </a:ext>
          </a:extLst>
        </xdr:cNvPr>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a:extLst>
            <a:ext uri="{FF2B5EF4-FFF2-40B4-BE49-F238E27FC236}">
              <a16:creationId xmlns:a16="http://schemas.microsoft.com/office/drawing/2014/main" id="{00000000-0008-0000-0E00-0000B6000000}"/>
            </a:ext>
          </a:extLst>
        </xdr:cNvPr>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a:extLst>
            <a:ext uri="{FF2B5EF4-FFF2-40B4-BE49-F238E27FC236}">
              <a16:creationId xmlns:a16="http://schemas.microsoft.com/office/drawing/2014/main" id="{00000000-0008-0000-0E00-0000B7000000}"/>
            </a:ext>
          </a:extLst>
        </xdr:cNvPr>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4" name="n_1aveValue【体育館・プール】&#10;一人当たり面積">
          <a:extLst>
            <a:ext uri="{FF2B5EF4-FFF2-40B4-BE49-F238E27FC236}">
              <a16:creationId xmlns:a16="http://schemas.microsoft.com/office/drawing/2014/main" id="{00000000-0008-0000-0E00-0000B8000000}"/>
            </a:ext>
          </a:extLst>
        </xdr:cNvPr>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145143</xdr:rowOff>
    </xdr:from>
    <xdr:to>
      <xdr:col>14</xdr:col>
      <xdr:colOff>79375</xdr:colOff>
      <xdr:row>59</xdr:row>
      <xdr:rowOff>75293</xdr:rowOff>
    </xdr:to>
    <xdr:sp macro="" textlink="">
      <xdr:nvSpPr>
        <xdr:cNvPr id="190" name="円/楕円 189">
          <a:extLst>
            <a:ext uri="{FF2B5EF4-FFF2-40B4-BE49-F238E27FC236}">
              <a16:creationId xmlns:a16="http://schemas.microsoft.com/office/drawing/2014/main" id="{00000000-0008-0000-0E00-0000BE000000}"/>
            </a:ext>
          </a:extLst>
        </xdr:cNvPr>
        <xdr:cNvSpPr/>
      </xdr:nvSpPr>
      <xdr:spPr>
        <a:xfrm>
          <a:off x="958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91820</xdr:rowOff>
    </xdr:from>
    <xdr:ext cx="469744" cy="259045"/>
    <xdr:sp macro="" textlink="">
      <xdr:nvSpPr>
        <xdr:cNvPr id="191" name="n_1mainValue【体育館・プール】&#10;一人当たり面積">
          <a:extLst>
            <a:ext uri="{FF2B5EF4-FFF2-40B4-BE49-F238E27FC236}">
              <a16:creationId xmlns:a16="http://schemas.microsoft.com/office/drawing/2014/main" id="{00000000-0008-0000-0E00-0000BF000000}"/>
            </a:ext>
          </a:extLst>
        </xdr:cNvPr>
        <xdr:cNvSpPr txBox="1"/>
      </xdr:nvSpPr>
      <xdr:spPr>
        <a:xfrm>
          <a:off x="9391727" y="98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a:extLst>
            <a:ext uri="{FF2B5EF4-FFF2-40B4-BE49-F238E27FC236}">
              <a16:creationId xmlns:a16="http://schemas.microsoft.com/office/drawing/2014/main" id="{00000000-0008-0000-0E00-0000D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a:extLst>
            <a:ext uri="{FF2B5EF4-FFF2-40B4-BE49-F238E27FC236}">
              <a16:creationId xmlns:a16="http://schemas.microsoft.com/office/drawing/2014/main" id="{00000000-0008-0000-0E00-0000D9000000}"/>
            </a:ext>
          </a:extLst>
        </xdr:cNvPr>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a:extLst>
            <a:ext uri="{FF2B5EF4-FFF2-40B4-BE49-F238E27FC236}">
              <a16:creationId xmlns:a16="http://schemas.microsoft.com/office/drawing/2014/main" id="{00000000-0008-0000-0E00-0000DB000000}"/>
            </a:ext>
          </a:extLst>
        </xdr:cNvPr>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a:extLst>
            <a:ext uri="{FF2B5EF4-FFF2-40B4-BE49-F238E27FC236}">
              <a16:creationId xmlns:a16="http://schemas.microsoft.com/office/drawing/2014/main" id="{00000000-0008-0000-0E00-0000DD000000}"/>
            </a:ext>
          </a:extLst>
        </xdr:cNvPr>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a:extLst>
            <a:ext uri="{FF2B5EF4-FFF2-40B4-BE49-F238E27FC236}">
              <a16:creationId xmlns:a16="http://schemas.microsoft.com/office/drawing/2014/main" id="{00000000-0008-0000-0E00-0000DE000000}"/>
            </a:ext>
          </a:extLst>
        </xdr:cNvPr>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a:extLst>
            <a:ext uri="{FF2B5EF4-FFF2-40B4-BE49-F238E27FC236}">
              <a16:creationId xmlns:a16="http://schemas.microsoft.com/office/drawing/2014/main" id="{00000000-0008-0000-0E00-0000DF000000}"/>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a:extLst>
            <a:ext uri="{FF2B5EF4-FFF2-40B4-BE49-F238E27FC236}">
              <a16:creationId xmlns:a16="http://schemas.microsoft.com/office/drawing/2014/main" id="{00000000-0008-0000-0E00-0000E0000000}"/>
            </a:ext>
          </a:extLst>
        </xdr:cNvPr>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103505</xdr:rowOff>
    </xdr:from>
    <xdr:to>
      <xdr:col>5</xdr:col>
      <xdr:colOff>409575</xdr:colOff>
      <xdr:row>83</xdr:row>
      <xdr:rowOff>33655</xdr:rowOff>
    </xdr:to>
    <xdr:sp macro="" textlink="">
      <xdr:nvSpPr>
        <xdr:cNvPr id="230" name="円/楕円 229">
          <a:extLst>
            <a:ext uri="{FF2B5EF4-FFF2-40B4-BE49-F238E27FC236}">
              <a16:creationId xmlns:a16="http://schemas.microsoft.com/office/drawing/2014/main" id="{00000000-0008-0000-0E00-0000E6000000}"/>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50182</xdr:rowOff>
    </xdr:from>
    <xdr:ext cx="405111" cy="259045"/>
    <xdr:sp macro="" textlink="">
      <xdr:nvSpPr>
        <xdr:cNvPr id="231" name="n_1mainValue【福祉施設】&#10;有形固定資産減価償却率">
          <a:extLst>
            <a:ext uri="{FF2B5EF4-FFF2-40B4-BE49-F238E27FC236}">
              <a16:creationId xmlns:a16="http://schemas.microsoft.com/office/drawing/2014/main" id="{00000000-0008-0000-0E00-0000E7000000}"/>
            </a:ext>
          </a:extLst>
        </xdr:cNvPr>
        <xdr:cNvSpPr txBox="1"/>
      </xdr:nvSpPr>
      <xdr:spPr>
        <a:xfrm>
          <a:off x="3582043"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a:extLst>
            <a:ext uri="{FF2B5EF4-FFF2-40B4-BE49-F238E27FC236}">
              <a16:creationId xmlns:a16="http://schemas.microsoft.com/office/drawing/2014/main" id="{00000000-0008-0000-0E00-00000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a:extLst>
            <a:ext uri="{FF2B5EF4-FFF2-40B4-BE49-F238E27FC236}">
              <a16:creationId xmlns:a16="http://schemas.microsoft.com/office/drawing/2014/main" id="{00000000-0008-0000-0E00-000002010000}"/>
            </a:ext>
          </a:extLst>
        </xdr:cNvPr>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a:extLst>
            <a:ext uri="{FF2B5EF4-FFF2-40B4-BE49-F238E27FC236}">
              <a16:creationId xmlns:a16="http://schemas.microsoft.com/office/drawing/2014/main" id="{00000000-0008-0000-0E00-000004010000}"/>
            </a:ext>
          </a:extLst>
        </xdr:cNvPr>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a:extLst>
            <a:ext uri="{FF2B5EF4-FFF2-40B4-BE49-F238E27FC236}">
              <a16:creationId xmlns:a16="http://schemas.microsoft.com/office/drawing/2014/main" id="{00000000-0008-0000-0E00-000006010000}"/>
            </a:ext>
          </a:extLst>
        </xdr:cNvPr>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a:extLst>
            <a:ext uri="{FF2B5EF4-FFF2-40B4-BE49-F238E27FC236}">
              <a16:creationId xmlns:a16="http://schemas.microsoft.com/office/drawing/2014/main" id="{00000000-0008-0000-0E00-000007010000}"/>
            </a:ext>
          </a:extLst>
        </xdr:cNvPr>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a:extLst>
            <a:ext uri="{FF2B5EF4-FFF2-40B4-BE49-F238E27FC236}">
              <a16:creationId xmlns:a16="http://schemas.microsoft.com/office/drawing/2014/main" id="{00000000-0008-0000-0E00-000008010000}"/>
            </a:ext>
          </a:extLst>
        </xdr:cNvPr>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5" name="n_1aveValue【福祉施設】&#10;一人当たり面積">
          <a:extLst>
            <a:ext uri="{FF2B5EF4-FFF2-40B4-BE49-F238E27FC236}">
              <a16:creationId xmlns:a16="http://schemas.microsoft.com/office/drawing/2014/main" id="{00000000-0008-0000-0E00-000009010000}"/>
            </a:ext>
          </a:extLst>
        </xdr:cNvPr>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75474</xdr:rowOff>
    </xdr:from>
    <xdr:to>
      <xdr:col>14</xdr:col>
      <xdr:colOff>79375</xdr:colOff>
      <xdr:row>85</xdr:row>
      <xdr:rowOff>5624</xdr:rowOff>
    </xdr:to>
    <xdr:sp macro="" textlink="">
      <xdr:nvSpPr>
        <xdr:cNvPr id="271" name="円/楕円 270">
          <a:extLst>
            <a:ext uri="{FF2B5EF4-FFF2-40B4-BE49-F238E27FC236}">
              <a16:creationId xmlns:a16="http://schemas.microsoft.com/office/drawing/2014/main" id="{00000000-0008-0000-0E00-00000F010000}"/>
            </a:ext>
          </a:extLst>
        </xdr:cNvPr>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168201</xdr:rowOff>
    </xdr:from>
    <xdr:ext cx="469744" cy="259045"/>
    <xdr:sp macro="" textlink="">
      <xdr:nvSpPr>
        <xdr:cNvPr id="272" name="n_1mainValue【福祉施設】&#10;一人当たり面積">
          <a:extLst>
            <a:ext uri="{FF2B5EF4-FFF2-40B4-BE49-F238E27FC236}">
              <a16:creationId xmlns:a16="http://schemas.microsoft.com/office/drawing/2014/main" id="{00000000-0008-0000-0E00-00001001000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a:extLst>
            <a:ext uri="{FF2B5EF4-FFF2-40B4-BE49-F238E27FC236}">
              <a16:creationId xmlns:a16="http://schemas.microsoft.com/office/drawing/2014/main" id="{00000000-0008-0000-0E00-00002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a:extLst>
            <a:ext uri="{FF2B5EF4-FFF2-40B4-BE49-F238E27FC236}">
              <a16:creationId xmlns:a16="http://schemas.microsoft.com/office/drawing/2014/main" id="{00000000-0008-0000-0E00-000028010000}"/>
            </a:ext>
          </a:extLst>
        </xdr:cNvPr>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a:extLst>
            <a:ext uri="{FF2B5EF4-FFF2-40B4-BE49-F238E27FC236}">
              <a16:creationId xmlns:a16="http://schemas.microsoft.com/office/drawing/2014/main" id="{00000000-0008-0000-0E00-00002A010000}"/>
            </a:ext>
          </a:extLst>
        </xdr:cNvPr>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a:extLst>
            <a:ext uri="{FF2B5EF4-FFF2-40B4-BE49-F238E27FC236}">
              <a16:creationId xmlns:a16="http://schemas.microsoft.com/office/drawing/2014/main" id="{00000000-0008-0000-0E00-00002C010000}"/>
            </a:ext>
          </a:extLst>
        </xdr:cNvPr>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a:extLst>
            <a:ext uri="{FF2B5EF4-FFF2-40B4-BE49-F238E27FC236}">
              <a16:creationId xmlns:a16="http://schemas.microsoft.com/office/drawing/2014/main" id="{00000000-0008-0000-0E00-00002D010000}"/>
            </a:ext>
          </a:extLst>
        </xdr:cNvPr>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a:extLst>
            <a:ext uri="{FF2B5EF4-FFF2-40B4-BE49-F238E27FC236}">
              <a16:creationId xmlns:a16="http://schemas.microsoft.com/office/drawing/2014/main" id="{00000000-0008-0000-0E00-00002E010000}"/>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3" name="n_1aveValue【市民会館】&#10;有形固定資産減価償却率">
          <a:extLst>
            <a:ext uri="{FF2B5EF4-FFF2-40B4-BE49-F238E27FC236}">
              <a16:creationId xmlns:a16="http://schemas.microsoft.com/office/drawing/2014/main" id="{00000000-0008-0000-0E00-00002F010000}"/>
            </a:ext>
          </a:extLst>
        </xdr:cNvPr>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123698</xdr:rowOff>
    </xdr:from>
    <xdr:to>
      <xdr:col>5</xdr:col>
      <xdr:colOff>409575</xdr:colOff>
      <xdr:row>107</xdr:row>
      <xdr:rowOff>53848</xdr:rowOff>
    </xdr:to>
    <xdr:sp macro="" textlink="">
      <xdr:nvSpPr>
        <xdr:cNvPr id="309" name="円/楕円 308">
          <a:extLst>
            <a:ext uri="{FF2B5EF4-FFF2-40B4-BE49-F238E27FC236}">
              <a16:creationId xmlns:a16="http://schemas.microsoft.com/office/drawing/2014/main" id="{00000000-0008-0000-0E00-000035010000}"/>
            </a:ext>
          </a:extLst>
        </xdr:cNvPr>
        <xdr:cNvSpPr/>
      </xdr:nvSpPr>
      <xdr:spPr>
        <a:xfrm>
          <a:off x="3746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44975</xdr:rowOff>
    </xdr:from>
    <xdr:ext cx="405111" cy="259045"/>
    <xdr:sp macro="" textlink="">
      <xdr:nvSpPr>
        <xdr:cNvPr id="310" name="n_1mainValue【市民会館】&#10;有形固定資産減価償却率">
          <a:extLst>
            <a:ext uri="{FF2B5EF4-FFF2-40B4-BE49-F238E27FC236}">
              <a16:creationId xmlns:a16="http://schemas.microsoft.com/office/drawing/2014/main" id="{00000000-0008-0000-0E00-000036010000}"/>
            </a:ext>
          </a:extLst>
        </xdr:cNvPr>
        <xdr:cNvSpPr txBox="1"/>
      </xdr:nvSpPr>
      <xdr:spPr>
        <a:xfrm>
          <a:off x="3582043" y="1839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a:extLst>
            <a:ext uri="{FF2B5EF4-FFF2-40B4-BE49-F238E27FC236}">
              <a16:creationId xmlns:a16="http://schemas.microsoft.com/office/drawing/2014/main" id="{00000000-0008-0000-0E00-00004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a:extLst>
            <a:ext uri="{FF2B5EF4-FFF2-40B4-BE49-F238E27FC236}">
              <a16:creationId xmlns:a16="http://schemas.microsoft.com/office/drawing/2014/main" id="{00000000-0008-0000-0E00-00004D010000}"/>
            </a:ext>
          </a:extLst>
        </xdr:cNvPr>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a:extLst>
            <a:ext uri="{FF2B5EF4-FFF2-40B4-BE49-F238E27FC236}">
              <a16:creationId xmlns:a16="http://schemas.microsoft.com/office/drawing/2014/main" id="{00000000-0008-0000-0E00-00004F010000}"/>
            </a:ext>
          </a:extLst>
        </xdr:cNvPr>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a:extLst>
            <a:ext uri="{FF2B5EF4-FFF2-40B4-BE49-F238E27FC236}">
              <a16:creationId xmlns:a16="http://schemas.microsoft.com/office/drawing/2014/main" id="{00000000-0008-0000-0E00-000051010000}"/>
            </a:ext>
          </a:extLst>
        </xdr:cNvPr>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a:extLst>
            <a:ext uri="{FF2B5EF4-FFF2-40B4-BE49-F238E27FC236}">
              <a16:creationId xmlns:a16="http://schemas.microsoft.com/office/drawing/2014/main" id="{00000000-0008-0000-0E00-000052010000}"/>
            </a:ext>
          </a:extLst>
        </xdr:cNvPr>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9" name="フローチャート : 判断 338">
          <a:extLst>
            <a:ext uri="{FF2B5EF4-FFF2-40B4-BE49-F238E27FC236}">
              <a16:creationId xmlns:a16="http://schemas.microsoft.com/office/drawing/2014/main" id="{00000000-0008-0000-0E00-000053010000}"/>
            </a:ext>
          </a:extLst>
        </xdr:cNvPr>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40" name="n_1aveValue【市民会館】&#10;一人当たり面積">
          <a:extLst>
            <a:ext uri="{FF2B5EF4-FFF2-40B4-BE49-F238E27FC236}">
              <a16:creationId xmlns:a16="http://schemas.microsoft.com/office/drawing/2014/main" id="{00000000-0008-0000-0E00-000054010000}"/>
            </a:ext>
          </a:extLst>
        </xdr:cNvPr>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2539</xdr:rowOff>
    </xdr:from>
    <xdr:to>
      <xdr:col>14</xdr:col>
      <xdr:colOff>79375</xdr:colOff>
      <xdr:row>102</xdr:row>
      <xdr:rowOff>104139</xdr:rowOff>
    </xdr:to>
    <xdr:sp macro="" textlink="">
      <xdr:nvSpPr>
        <xdr:cNvPr id="346" name="円/楕円 345">
          <a:extLst>
            <a:ext uri="{FF2B5EF4-FFF2-40B4-BE49-F238E27FC236}">
              <a16:creationId xmlns:a16="http://schemas.microsoft.com/office/drawing/2014/main" id="{00000000-0008-0000-0E00-00005A010000}"/>
            </a:ext>
          </a:extLst>
        </xdr:cNvPr>
        <xdr:cNvSpPr/>
      </xdr:nvSpPr>
      <xdr:spPr>
        <a:xfrm>
          <a:off x="958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120666</xdr:rowOff>
    </xdr:from>
    <xdr:ext cx="469744" cy="259045"/>
    <xdr:sp macro="" textlink="">
      <xdr:nvSpPr>
        <xdr:cNvPr id="347" name="n_1mainValue【市民会館】&#10;一人当たり面積">
          <a:extLst>
            <a:ext uri="{FF2B5EF4-FFF2-40B4-BE49-F238E27FC236}">
              <a16:creationId xmlns:a16="http://schemas.microsoft.com/office/drawing/2014/main" id="{00000000-0008-0000-0E00-00005B010000}"/>
            </a:ext>
          </a:extLst>
        </xdr:cNvPr>
        <xdr:cNvSpPr txBox="1"/>
      </xdr:nvSpPr>
      <xdr:spPr>
        <a:xfrm>
          <a:off x="9391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8" name="【保健センター・保健所】&#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3" name="フローチャート : 判断 392">
          <a:extLst>
            <a:ext uri="{FF2B5EF4-FFF2-40B4-BE49-F238E27FC236}">
              <a16:creationId xmlns:a16="http://schemas.microsoft.com/office/drawing/2014/main" id="{00000000-0008-0000-0E00-000089010000}"/>
            </a:ext>
          </a:extLst>
        </xdr:cNvPr>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4" name="フローチャート : 判断 393">
          <a:extLst>
            <a:ext uri="{FF2B5EF4-FFF2-40B4-BE49-F238E27FC236}">
              <a16:creationId xmlns:a16="http://schemas.microsoft.com/office/drawing/2014/main" id="{00000000-0008-0000-0E00-00008A010000}"/>
            </a:ext>
          </a:extLst>
        </xdr:cNvPr>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id="{00000000-0008-0000-0E00-00008B010000}"/>
            </a:ext>
          </a:extLst>
        </xdr:cNvPr>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133985</xdr:rowOff>
    </xdr:from>
    <xdr:to>
      <xdr:col>22</xdr:col>
      <xdr:colOff>415925</xdr:colOff>
      <xdr:row>59</xdr:row>
      <xdr:rowOff>64135</xdr:rowOff>
    </xdr:to>
    <xdr:sp macro="" textlink="">
      <xdr:nvSpPr>
        <xdr:cNvPr id="401" name="円/楕円 400">
          <a:extLst>
            <a:ext uri="{FF2B5EF4-FFF2-40B4-BE49-F238E27FC236}">
              <a16:creationId xmlns:a16="http://schemas.microsoft.com/office/drawing/2014/main" id="{00000000-0008-0000-0E00-000091010000}"/>
            </a:ext>
          </a:extLst>
        </xdr:cNvPr>
        <xdr:cNvSpPr/>
      </xdr:nvSpPr>
      <xdr:spPr>
        <a:xfrm>
          <a:off x="15430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80662</xdr:rowOff>
    </xdr:from>
    <xdr:ext cx="405111" cy="259045"/>
    <xdr:sp macro="" textlink="">
      <xdr:nvSpPr>
        <xdr:cNvPr id="402" name="n_1mainValue【保健センター・保健所】&#10;有形固定資産減価償却率">
          <a:extLst>
            <a:ext uri="{FF2B5EF4-FFF2-40B4-BE49-F238E27FC236}">
              <a16:creationId xmlns:a16="http://schemas.microsoft.com/office/drawing/2014/main" id="{00000000-0008-0000-0E00-000092010000}"/>
            </a:ext>
          </a:extLst>
        </xdr:cNvPr>
        <xdr:cNvSpPr txBox="1"/>
      </xdr:nvSpPr>
      <xdr:spPr>
        <a:xfrm>
          <a:off x="15266043"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a:extLst>
            <a:ext uri="{FF2B5EF4-FFF2-40B4-BE49-F238E27FC236}">
              <a16:creationId xmlns:a16="http://schemas.microsoft.com/office/drawing/2014/main" id="{00000000-0008-0000-0E00-0000A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7" name="【保健センター・保健所】&#10;一人当たり面積最小値テキスト">
          <a:extLst>
            <a:ext uri="{FF2B5EF4-FFF2-40B4-BE49-F238E27FC236}">
              <a16:creationId xmlns:a16="http://schemas.microsoft.com/office/drawing/2014/main" id="{00000000-0008-0000-0E00-0000AB010000}"/>
            </a:ext>
          </a:extLst>
        </xdr:cNvPr>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9" name="【保健センター・保健所】&#10;一人当たり面積最大値テキスト">
          <a:extLst>
            <a:ext uri="{FF2B5EF4-FFF2-40B4-BE49-F238E27FC236}">
              <a16:creationId xmlns:a16="http://schemas.microsoft.com/office/drawing/2014/main" id="{00000000-0008-0000-0E00-0000AD010000}"/>
            </a:ext>
          </a:extLst>
        </xdr:cNvPr>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1" name="【保健センター・保健所】&#10;一人当たり面積平均値テキスト">
          <a:extLst>
            <a:ext uri="{FF2B5EF4-FFF2-40B4-BE49-F238E27FC236}">
              <a16:creationId xmlns:a16="http://schemas.microsoft.com/office/drawing/2014/main" id="{00000000-0008-0000-0E00-0000AF010000}"/>
            </a:ext>
          </a:extLst>
        </xdr:cNvPr>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2" name="フローチャート : 判断 431">
          <a:extLst>
            <a:ext uri="{FF2B5EF4-FFF2-40B4-BE49-F238E27FC236}">
              <a16:creationId xmlns:a16="http://schemas.microsoft.com/office/drawing/2014/main" id="{00000000-0008-0000-0E00-0000B0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3" name="フローチャート : 判断 432">
          <a:extLst>
            <a:ext uri="{FF2B5EF4-FFF2-40B4-BE49-F238E27FC236}">
              <a16:creationId xmlns:a16="http://schemas.microsoft.com/office/drawing/2014/main" id="{00000000-0008-0000-0E00-0000B1010000}"/>
            </a:ext>
          </a:extLst>
        </xdr:cNvPr>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4" name="n_1aveValue【保健センター・保健所】&#10;一人当たり面積">
          <a:extLst>
            <a:ext uri="{FF2B5EF4-FFF2-40B4-BE49-F238E27FC236}">
              <a16:creationId xmlns:a16="http://schemas.microsoft.com/office/drawing/2014/main" id="{00000000-0008-0000-0E00-0000B2010000}"/>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67310</xdr:rowOff>
    </xdr:from>
    <xdr:to>
      <xdr:col>31</xdr:col>
      <xdr:colOff>85725</xdr:colOff>
      <xdr:row>63</xdr:row>
      <xdr:rowOff>168910</xdr:rowOff>
    </xdr:to>
    <xdr:sp macro="" textlink="">
      <xdr:nvSpPr>
        <xdr:cNvPr id="440" name="円/楕円 439">
          <a:extLst>
            <a:ext uri="{FF2B5EF4-FFF2-40B4-BE49-F238E27FC236}">
              <a16:creationId xmlns:a16="http://schemas.microsoft.com/office/drawing/2014/main" id="{00000000-0008-0000-0E00-0000B801000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160037</xdr:rowOff>
    </xdr:from>
    <xdr:ext cx="469744" cy="259045"/>
    <xdr:sp macro="" textlink="">
      <xdr:nvSpPr>
        <xdr:cNvPr id="441" name="n_1mainValue【保健センター・保健所】&#10;一人当たり面積">
          <a:extLst>
            <a:ext uri="{FF2B5EF4-FFF2-40B4-BE49-F238E27FC236}">
              <a16:creationId xmlns:a16="http://schemas.microsoft.com/office/drawing/2014/main" id="{00000000-0008-0000-0E00-0000B9010000}"/>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a:extLst>
            <a:ext uri="{FF2B5EF4-FFF2-40B4-BE49-F238E27FC236}">
              <a16:creationId xmlns:a16="http://schemas.microsoft.com/office/drawing/2014/main" id="{00000000-0008-0000-0E00-0000E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83" name="【庁舎】&#10;有形固定資産減価償却率最小値テキスト">
          <a:extLst>
            <a:ext uri="{FF2B5EF4-FFF2-40B4-BE49-F238E27FC236}">
              <a16:creationId xmlns:a16="http://schemas.microsoft.com/office/drawing/2014/main" id="{00000000-0008-0000-0E00-0000E3010000}"/>
            </a:ext>
          </a:extLst>
        </xdr:cNvPr>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5" name="【庁舎】&#10;有形固定資産減価償却率最大値テキスト">
          <a:extLst>
            <a:ext uri="{FF2B5EF4-FFF2-40B4-BE49-F238E27FC236}">
              <a16:creationId xmlns:a16="http://schemas.microsoft.com/office/drawing/2014/main" id="{00000000-0008-0000-0E00-0000E5010000}"/>
            </a:ext>
          </a:extLst>
        </xdr:cNvPr>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7" name="【庁舎】&#10;有形固定資産減価償却率平均値テキスト">
          <a:extLst>
            <a:ext uri="{FF2B5EF4-FFF2-40B4-BE49-F238E27FC236}">
              <a16:creationId xmlns:a16="http://schemas.microsoft.com/office/drawing/2014/main" id="{00000000-0008-0000-0E00-0000E7010000}"/>
            </a:ext>
          </a:extLst>
        </xdr:cNvPr>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8" name="フローチャート : 判断 487">
          <a:extLst>
            <a:ext uri="{FF2B5EF4-FFF2-40B4-BE49-F238E27FC236}">
              <a16:creationId xmlns:a16="http://schemas.microsoft.com/office/drawing/2014/main" id="{00000000-0008-0000-0E00-0000E801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9" name="フローチャート : 判断 488">
          <a:extLst>
            <a:ext uri="{FF2B5EF4-FFF2-40B4-BE49-F238E27FC236}">
              <a16:creationId xmlns:a16="http://schemas.microsoft.com/office/drawing/2014/main" id="{00000000-0008-0000-0E00-0000E901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490" name="n_1aveValue【庁舎】&#10;有形固定資産減価償却率">
          <a:extLst>
            <a:ext uri="{FF2B5EF4-FFF2-40B4-BE49-F238E27FC236}">
              <a16:creationId xmlns:a16="http://schemas.microsoft.com/office/drawing/2014/main" id="{00000000-0008-0000-0E00-0000EA010000}"/>
            </a:ext>
          </a:extLst>
        </xdr:cNvPr>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29211</xdr:rowOff>
    </xdr:from>
    <xdr:to>
      <xdr:col>22</xdr:col>
      <xdr:colOff>415925</xdr:colOff>
      <xdr:row>106</xdr:row>
      <xdr:rowOff>130811</xdr:rowOff>
    </xdr:to>
    <xdr:sp macro="" textlink="">
      <xdr:nvSpPr>
        <xdr:cNvPr id="496" name="円/楕円 495">
          <a:extLst>
            <a:ext uri="{FF2B5EF4-FFF2-40B4-BE49-F238E27FC236}">
              <a16:creationId xmlns:a16="http://schemas.microsoft.com/office/drawing/2014/main" id="{00000000-0008-0000-0E00-0000F0010000}"/>
            </a:ext>
          </a:extLst>
        </xdr:cNvPr>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121938</xdr:rowOff>
    </xdr:from>
    <xdr:ext cx="405111" cy="259045"/>
    <xdr:sp macro="" textlink="">
      <xdr:nvSpPr>
        <xdr:cNvPr id="497" name="n_1mainValue【庁舎】&#10;有形固定資産減価償却率">
          <a:extLst>
            <a:ext uri="{FF2B5EF4-FFF2-40B4-BE49-F238E27FC236}">
              <a16:creationId xmlns:a16="http://schemas.microsoft.com/office/drawing/2014/main" id="{00000000-0008-0000-0E00-0000F1010000}"/>
            </a:ext>
          </a:extLst>
        </xdr:cNvPr>
        <xdr:cNvSpPr txBox="1"/>
      </xdr:nvSpPr>
      <xdr:spPr>
        <a:xfrm>
          <a:off x="15266043"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a:extLst>
            <a:ext uri="{FF2B5EF4-FFF2-40B4-BE49-F238E27FC236}">
              <a16:creationId xmlns:a16="http://schemas.microsoft.com/office/drawing/2014/main" id="{00000000-0008-0000-0E00-00000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3" name="【庁舎】&#10;一人当たり面積最小値テキスト">
          <a:extLst>
            <a:ext uri="{FF2B5EF4-FFF2-40B4-BE49-F238E27FC236}">
              <a16:creationId xmlns:a16="http://schemas.microsoft.com/office/drawing/2014/main" id="{00000000-0008-0000-0E00-00000B020000}"/>
            </a:ext>
          </a:extLst>
        </xdr:cNvPr>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5" name="【庁舎】&#10;一人当たり面積最大値テキスト">
          <a:extLst>
            <a:ext uri="{FF2B5EF4-FFF2-40B4-BE49-F238E27FC236}">
              <a16:creationId xmlns:a16="http://schemas.microsoft.com/office/drawing/2014/main" id="{00000000-0008-0000-0E00-00000D020000}"/>
            </a:ext>
          </a:extLst>
        </xdr:cNvPr>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7" name="【庁舎】&#10;一人当たり面積平均値テキスト">
          <a:extLst>
            <a:ext uri="{FF2B5EF4-FFF2-40B4-BE49-F238E27FC236}">
              <a16:creationId xmlns:a16="http://schemas.microsoft.com/office/drawing/2014/main" id="{00000000-0008-0000-0E00-00000F020000}"/>
            </a:ext>
          </a:extLst>
        </xdr:cNvPr>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8" name="フローチャート : 判断 527">
          <a:extLst>
            <a:ext uri="{FF2B5EF4-FFF2-40B4-BE49-F238E27FC236}">
              <a16:creationId xmlns:a16="http://schemas.microsoft.com/office/drawing/2014/main" id="{00000000-0008-0000-0E00-000010020000}"/>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9" name="フローチャート : 判断 528">
          <a:extLst>
            <a:ext uri="{FF2B5EF4-FFF2-40B4-BE49-F238E27FC236}">
              <a16:creationId xmlns:a16="http://schemas.microsoft.com/office/drawing/2014/main" id="{00000000-0008-0000-0E00-000011020000}"/>
            </a:ext>
          </a:extLst>
        </xdr:cNvPr>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30" name="n_1aveValue【庁舎】&#10;一人当たり面積">
          <a:extLst>
            <a:ext uri="{FF2B5EF4-FFF2-40B4-BE49-F238E27FC236}">
              <a16:creationId xmlns:a16="http://schemas.microsoft.com/office/drawing/2014/main" id="{00000000-0008-0000-0E00-000012020000}"/>
            </a:ext>
          </a:extLst>
        </xdr:cNvPr>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124461</xdr:rowOff>
    </xdr:from>
    <xdr:to>
      <xdr:col>31</xdr:col>
      <xdr:colOff>85725</xdr:colOff>
      <xdr:row>102</xdr:row>
      <xdr:rowOff>54611</xdr:rowOff>
    </xdr:to>
    <xdr:sp macro="" textlink="">
      <xdr:nvSpPr>
        <xdr:cNvPr id="536" name="円/楕円 535">
          <a:extLst>
            <a:ext uri="{FF2B5EF4-FFF2-40B4-BE49-F238E27FC236}">
              <a16:creationId xmlns:a16="http://schemas.microsoft.com/office/drawing/2014/main" id="{00000000-0008-0000-0E00-000018020000}"/>
            </a:ext>
          </a:extLst>
        </xdr:cNvPr>
        <xdr:cNvSpPr/>
      </xdr:nvSpPr>
      <xdr:spPr>
        <a:xfrm>
          <a:off x="21272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71138</xdr:rowOff>
    </xdr:from>
    <xdr:ext cx="469744" cy="259045"/>
    <xdr:sp macro="" textlink="">
      <xdr:nvSpPr>
        <xdr:cNvPr id="537" name="n_1mainValue【庁舎】&#10;一人当たり面積">
          <a:extLst>
            <a:ext uri="{FF2B5EF4-FFF2-40B4-BE49-F238E27FC236}">
              <a16:creationId xmlns:a16="http://schemas.microsoft.com/office/drawing/2014/main" id="{00000000-0008-0000-0E00-000019020000}"/>
            </a:ext>
          </a:extLst>
        </xdr:cNvPr>
        <xdr:cNvSpPr txBox="1"/>
      </xdr:nvSpPr>
      <xdr:spPr>
        <a:xfrm>
          <a:off x="21075727" y="1721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災害時等の避難所に指定されている施設もあるため、必要に応じて耐震補強を実施し、定期的な点検と計画的な保全を行い長寿命化を図っていく。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年度数値なし。）</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市内に中心となる産業がないこと等により財政基盤が弱く、全国市町村平均を下回っている。今後も徹底した歳出の見直しを実施するとともに、税の収納率向上を中心とする歳入確保に努める。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年度までは類似団体平均を下回っていたが、平成</a:t>
          </a:r>
          <a:r>
            <a:rPr kumimoji="1" lang="en-US" altLang="ja-JP" sz="1300">
              <a:latin typeface="ＭＳ Ｐゴシック"/>
            </a:rPr>
            <a:t>28</a:t>
          </a:r>
          <a:r>
            <a:rPr kumimoji="1" lang="ja-JP" altLang="en-US" sz="1300">
              <a:latin typeface="ＭＳ Ｐゴシック"/>
            </a:rPr>
            <a:t>年度において分流式下水道に要する経費について、総務省通知を踏まえた繰出基準の適正化を行った影響で基準内繰出が増加し、類似団体平均を上回った。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62</xdr:row>
      <xdr:rowOff>126492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3170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44704</xdr:rowOff>
    </xdr:from>
    <xdr:to>
      <xdr:col>6</xdr:col>
      <xdr:colOff>0</xdr:colOff>
      <xdr:row>60</xdr:row>
      <xdr:rowOff>131572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3317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60</xdr:row>
      <xdr:rowOff>131572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137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60</xdr:row>
      <xdr:rowOff>160528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137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47769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165354</xdr:rowOff>
    </xdr:from>
    <xdr:to>
      <xdr:col>6</xdr:col>
      <xdr:colOff>50800</xdr:colOff>
      <xdr:row>60</xdr:row>
      <xdr:rowOff>95504</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105681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120745</xdr:rowOff>
    </xdr:from>
    <xdr:to>
      <xdr:col>7</xdr:col>
      <xdr:colOff>152400</xdr:colOff>
      <xdr:row>80</xdr:row>
      <xdr:rowOff>136249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836745"/>
          <a:ext cx="8382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105781</xdr:rowOff>
    </xdr:from>
    <xdr:to>
      <xdr:col>6</xdr:col>
      <xdr:colOff>0</xdr:colOff>
      <xdr:row>80</xdr:row>
      <xdr:rowOff>136249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21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100171</xdr:rowOff>
    </xdr:from>
    <xdr:to>
      <xdr:col>4</xdr:col>
      <xdr:colOff>482600</xdr:colOff>
      <xdr:row>80</xdr:row>
      <xdr:rowOff>105781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16171"/>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98332</xdr:rowOff>
    </xdr:from>
    <xdr:to>
      <xdr:col>3</xdr:col>
      <xdr:colOff>279400</xdr:colOff>
      <xdr:row>80</xdr:row>
      <xdr:rowOff>100171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1433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69945</xdr:rowOff>
    </xdr:from>
    <xdr:to>
      <xdr:col>7</xdr:col>
      <xdr:colOff>203200</xdr:colOff>
      <xdr:row>81</xdr:row>
      <xdr:rowOff>95</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37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162672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85449</xdr:rowOff>
    </xdr:from>
    <xdr:to>
      <xdr:col>6</xdr:col>
      <xdr:colOff>50800</xdr:colOff>
      <xdr:row>81</xdr:row>
      <xdr:rowOff>15599</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3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25776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7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54981</xdr:rowOff>
    </xdr:from>
    <xdr:to>
      <xdr:col>4</xdr:col>
      <xdr:colOff>533400</xdr:colOff>
      <xdr:row>80</xdr:row>
      <xdr:rowOff>156581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3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166758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3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49371</xdr:rowOff>
    </xdr:from>
    <xdr:to>
      <xdr:col>3</xdr:col>
      <xdr:colOff>330200</xdr:colOff>
      <xdr:row>80</xdr:row>
      <xdr:rowOff>150971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37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161148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47532</xdr:rowOff>
    </xdr:from>
    <xdr:to>
      <xdr:col>2</xdr:col>
      <xdr:colOff>127000</xdr:colOff>
      <xdr:row>80</xdr:row>
      <xdr:rowOff>149132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37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159309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ポイント上回り、全国市平均を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ポイント上回っている。今後も行財政改革への取り組みを通じて給与の適正化に努める。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7620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5567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7620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171027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326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48261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326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合併前から類似団体より少ない定数を維持してきたが、今後も更に合理的で効率的な行政運営を行うため、引き続き職員定数の抑制と計画的な定員管理を行う。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144326</xdr:rowOff>
    </xdr:from>
    <xdr:to>
      <xdr:col>24</xdr:col>
      <xdr:colOff>558800</xdr:colOff>
      <xdr:row>60</xdr:row>
      <xdr:rowOff>151221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3132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135709</xdr:rowOff>
    </xdr:from>
    <xdr:to>
      <xdr:col>23</xdr:col>
      <xdr:colOff>406400</xdr:colOff>
      <xdr:row>60</xdr:row>
      <xdr:rowOff>151221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2270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99513</xdr:rowOff>
    </xdr:from>
    <xdr:to>
      <xdr:col>22</xdr:col>
      <xdr:colOff>203200</xdr:colOff>
      <xdr:row>60</xdr:row>
      <xdr:rowOff>135709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8651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96066</xdr:rowOff>
    </xdr:from>
    <xdr:to>
      <xdr:col>21</xdr:col>
      <xdr:colOff>0</xdr:colOff>
      <xdr:row>60</xdr:row>
      <xdr:rowOff>99513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93526</xdr:rowOff>
    </xdr:from>
    <xdr:to>
      <xdr:col>24</xdr:col>
      <xdr:colOff>609600</xdr:colOff>
      <xdr:row>61</xdr:row>
      <xdr:rowOff>23676</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110053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100421</xdr:rowOff>
    </xdr:from>
    <xdr:to>
      <xdr:col>23</xdr:col>
      <xdr:colOff>457200</xdr:colOff>
      <xdr:row>61</xdr:row>
      <xdr:rowOff>30571</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40748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84909</xdr:rowOff>
    </xdr:from>
    <xdr:to>
      <xdr:col>22</xdr:col>
      <xdr:colOff>254000</xdr:colOff>
      <xdr:row>61</xdr:row>
      <xdr:rowOff>15059</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25236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48713</xdr:rowOff>
    </xdr:from>
    <xdr:to>
      <xdr:col>21</xdr:col>
      <xdr:colOff>50800</xdr:colOff>
      <xdr:row>60</xdr:row>
      <xdr:rowOff>150313</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160490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45266</xdr:rowOff>
    </xdr:from>
    <xdr:to>
      <xdr:col>19</xdr:col>
      <xdr:colOff>533400</xdr:colOff>
      <xdr:row>60</xdr:row>
      <xdr:rowOff>146866</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157043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0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の合併特例債の償還増や、分流式下水道に要する経費について、総務省通知を踏まえた繰出基準の適正化を行ったことによる公営企業債等繰入額増等の影響もあり、類似団体平均を上回っている。今後の事業実施にあたっては、将来的な必要性、緊急性、行政効果を十分検討し、起債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3810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分流式下水道に要する経費について、総務省通知を踏まえた繰出基準の適正化を行ったことによる公営企業債等繰入見込額が増加したこと等により、比率が悪化した。今後も後世への負担を少しでも軽減するよう適切な事業実施を行い、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118364</xdr:rowOff>
    </xdr:from>
    <xdr:to>
      <xdr:col>24</xdr:col>
      <xdr:colOff>558800</xdr:colOff>
      <xdr:row>14</xdr:row>
      <xdr:rowOff>132038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18664"/>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118364</xdr:rowOff>
    </xdr:from>
    <xdr:to>
      <xdr:col>23</xdr:col>
      <xdr:colOff>406400</xdr:colOff>
      <xdr:row>15</xdr:row>
      <xdr:rowOff>33782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1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33782</xdr:rowOff>
    </xdr:from>
    <xdr:to>
      <xdr:col>22</xdr:col>
      <xdr:colOff>203200</xdr:colOff>
      <xdr:row>15</xdr:row>
      <xdr:rowOff>80433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0553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80433</xdr:rowOff>
    </xdr:from>
    <xdr:to>
      <xdr:col>21</xdr:col>
      <xdr:colOff>0</xdr:colOff>
      <xdr:row>15</xdr:row>
      <xdr:rowOff>168106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52183"/>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67564</xdr:rowOff>
    </xdr:from>
    <xdr:to>
      <xdr:col>23</xdr:col>
      <xdr:colOff>457200</xdr:colOff>
      <xdr:row>14</xdr:row>
      <xdr:rowOff>169164</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129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7891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154432</xdr:rowOff>
    </xdr:from>
    <xdr:to>
      <xdr:col>22</xdr:col>
      <xdr:colOff>254000</xdr:colOff>
      <xdr:row>15</xdr:row>
      <xdr:rowOff>84582</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94759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29633</xdr:rowOff>
    </xdr:from>
    <xdr:to>
      <xdr:col>21</xdr:col>
      <xdr:colOff>50800</xdr:colOff>
      <xdr:row>15</xdr:row>
      <xdr:rowOff>131233</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141410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117306</xdr:rowOff>
    </xdr:from>
    <xdr:to>
      <xdr:col>19</xdr:col>
      <xdr:colOff>533400</xdr:colOff>
      <xdr:row>16</xdr:row>
      <xdr:rowOff>47456</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3462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57633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類似団体と比較して、人件費に係る経常収支比率は低くなっている。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これは、合併後、職員定数の抑制と計画的な定員管理を行っていること、ゴミ処理業務や消防業務を一部事務組合で行っていることが挙げられる。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今後も行財政改革への取り組みを通じて人件費の抑制に努める。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年度以降、類似団体平均を下回っているが、物件費に係る経常収支比率が高くなっていたのは、人件費の削減による臨時職員の増加や施設の管理運営等に係る経費が多額になっていたためである。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今後は事務事業の見直しや施設の統廃合等により経費の削減を図る。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28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類似団体と比較して、扶助費に係る経常収支比率は低くなっているが、今後も高齢化や障害者支援対策等による自然増が見込まれる。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342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類似団体と比較して、数値が高くなっている要因は、他会計への繰出金である。特に下水道施設の維持管理のため、公営企業会計への繰出金が必要となっている。平成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分流式下水道に要する経費について、総務省通知を踏まえた繰出基準の適正化を行ったことにより、数値が大幅に悪化した。今後、料金の適正化を図る等、普通会計の負担を抑制していく必要が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その他は、維持補修費と繰出金が該当。</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102507</xdr:rowOff>
    </xdr:from>
    <xdr:to>
      <xdr:col>24</xdr:col>
      <xdr:colOff>31750</xdr:colOff>
      <xdr:row>59</xdr:row>
      <xdr:rowOff>79647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75157"/>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57</xdr:row>
      <xdr:rowOff>122101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75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122101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8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82913</xdr:rowOff>
    </xdr:from>
    <xdr:to>
      <xdr:col>20</xdr:col>
      <xdr:colOff>158750</xdr:colOff>
      <xdr:row>57</xdr:row>
      <xdr:rowOff>115570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5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28847</xdr:rowOff>
    </xdr:from>
    <xdr:to>
      <xdr:col>24</xdr:col>
      <xdr:colOff>82550</xdr:colOff>
      <xdr:row>59</xdr:row>
      <xdr:rowOff>130447</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1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51707</xdr:rowOff>
    </xdr:from>
    <xdr:to>
      <xdr:col>22</xdr:col>
      <xdr:colOff>615950</xdr:colOff>
      <xdr:row>57</xdr:row>
      <xdr:rowOff>153307</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71301</xdr:rowOff>
    </xdr:from>
    <xdr:to>
      <xdr:col>21</xdr:col>
      <xdr:colOff>412750</xdr:colOff>
      <xdr:row>58</xdr:row>
      <xdr:rowOff>1451</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157678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32113</xdr:rowOff>
    </xdr:from>
    <xdr:to>
      <xdr:col>19</xdr:col>
      <xdr:colOff>6350</xdr:colOff>
      <xdr:row>57</xdr:row>
      <xdr:rowOff>133713</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118490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類似団体と比較して、補助費等に係る経常収支比率が高くなっているのは、ゴミ処理業務や消防業務等を一部事務組合で行っていることが挙げられる。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今後は市単独補助費について、既に目的を終えたもの、効果の薄いもの、既得権化しているものについて、徹底した見直しとあり方の検討を行い、補助金額の削減を図る。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154432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5842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43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123190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130810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130810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類似団体と比較して、公債費以外の経常収支比率が高くなっていたのは、補助費等とその他の経費が類似団体以上となっていたためである。人件費、扶助費の義務的経費や物件費は類似団体以下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年度は類似団体を下回った。平成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年度は、分流式下水道に要する経費について、総務省通知を踏まえた繰出基準の適正化を行ったことにより、数値が悪化した。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さらなる行財政改革により経費削減に努めていく必要がある。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29185"/>
          <a:ext cx="8382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104139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a:extLst>
            <a:ext uri="{FF2B5EF4-FFF2-40B4-BE49-F238E27FC236}">
              <a16:creationId xmlns:a16="http://schemas.microsoft.com/office/drawing/2014/main" id="{00000000-0008-0000-0400-0000B9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84853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岡山県浅口市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61697</xdr:rowOff>
    </xdr:from>
    <xdr:to>
      <xdr:col>4</xdr:col>
      <xdr:colOff>1117600</xdr:colOff>
      <xdr:row>16</xdr:row>
      <xdr:rowOff>66211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2522"/>
          <a:ext cx="6477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66211</xdr:rowOff>
    </xdr:from>
    <xdr:to>
      <xdr:col>4</xdr:col>
      <xdr:colOff>469900</xdr:colOff>
      <xdr:row>16</xdr:row>
      <xdr:rowOff>104407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7036"/>
          <a:ext cx="698500" cy="3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104407</xdr:rowOff>
    </xdr:from>
    <xdr:to>
      <xdr:col>3</xdr:col>
      <xdr:colOff>904875</xdr:colOff>
      <xdr:row>16</xdr:row>
      <xdr:rowOff>148850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5232"/>
          <a:ext cx="698500" cy="4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105550</xdr:rowOff>
    </xdr:from>
    <xdr:to>
      <xdr:col>3</xdr:col>
      <xdr:colOff>206375</xdr:colOff>
      <xdr:row>16</xdr:row>
      <xdr:rowOff>148850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96375"/>
          <a:ext cx="698500" cy="4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10897</xdr:rowOff>
    </xdr:from>
    <xdr:to>
      <xdr:col>5</xdr:col>
      <xdr:colOff>34925</xdr:colOff>
      <xdr:row>16</xdr:row>
      <xdr:rowOff>112497</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0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154424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15411</xdr:rowOff>
    </xdr:from>
    <xdr:to>
      <xdr:col>4</xdr:col>
      <xdr:colOff>520700</xdr:colOff>
      <xdr:row>16</xdr:row>
      <xdr:rowOff>117011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101788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9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53607</xdr:rowOff>
    </xdr:from>
    <xdr:to>
      <xdr:col>3</xdr:col>
      <xdr:colOff>955675</xdr:colOff>
      <xdr:row>16</xdr:row>
      <xdr:rowOff>155207</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139984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98050</xdr:rowOff>
    </xdr:from>
    <xdr:to>
      <xdr:col>3</xdr:col>
      <xdr:colOff>257175</xdr:colOff>
      <xdr:row>17</xdr:row>
      <xdr:rowOff>28200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8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54750</xdr:rowOff>
    </xdr:from>
    <xdr:to>
      <xdr:col>2</xdr:col>
      <xdr:colOff>692150</xdr:colOff>
      <xdr:row>16</xdr:row>
      <xdr:rowOff>156350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84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141127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283065</xdr:rowOff>
    </xdr:from>
    <xdr:to>
      <xdr:col>4</xdr:col>
      <xdr:colOff>1117600</xdr:colOff>
      <xdr:row>35</xdr:row>
      <xdr:rowOff>338706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3415"/>
          <a:ext cx="647700" cy="5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337838</xdr:rowOff>
    </xdr:from>
    <xdr:to>
      <xdr:col>4</xdr:col>
      <xdr:colOff>469900</xdr:colOff>
      <xdr:row>35</xdr:row>
      <xdr:rowOff>338706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48188"/>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284734</xdr:rowOff>
    </xdr:from>
    <xdr:to>
      <xdr:col>3</xdr:col>
      <xdr:colOff>904875</xdr:colOff>
      <xdr:row>35</xdr:row>
      <xdr:rowOff>337838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95084"/>
          <a:ext cx="698500" cy="5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226578</xdr:rowOff>
    </xdr:from>
    <xdr:to>
      <xdr:col>3</xdr:col>
      <xdr:colOff>206375</xdr:colOff>
      <xdr:row>35</xdr:row>
      <xdr:rowOff>284734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36928"/>
          <a:ext cx="698500" cy="5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232265</xdr:rowOff>
    </xdr:from>
    <xdr:to>
      <xdr:col>5</xdr:col>
      <xdr:colOff>34925</xdr:colOff>
      <xdr:row>35</xdr:row>
      <xdr:rowOff>333865</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4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77342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287906</xdr:rowOff>
    </xdr:from>
    <xdr:to>
      <xdr:col>4</xdr:col>
      <xdr:colOff>520700</xdr:colOff>
      <xdr:row>36</xdr:row>
      <xdr:rowOff>46606</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56783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6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287038</xdr:rowOff>
    </xdr:from>
    <xdr:to>
      <xdr:col>3</xdr:col>
      <xdr:colOff>955675</xdr:colOff>
      <xdr:row>36</xdr:row>
      <xdr:rowOff>45738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9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30515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233934</xdr:rowOff>
    </xdr:from>
    <xdr:to>
      <xdr:col>3</xdr:col>
      <xdr:colOff>257175</xdr:colOff>
      <xdr:row>35</xdr:row>
      <xdr:rowOff>335534</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84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320311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175778</xdr:rowOff>
    </xdr:from>
    <xdr:to>
      <xdr:col>2</xdr:col>
      <xdr:colOff>692150</xdr:colOff>
      <xdr:row>35</xdr:row>
      <xdr:rowOff>277378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78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262155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7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12187</xdr:rowOff>
    </xdr:from>
    <xdr:to>
      <xdr:col>6</xdr:col>
      <xdr:colOff>511175</xdr:colOff>
      <xdr:row>36</xdr:row>
      <xdr:rowOff>33447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84387"/>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8964</xdr:rowOff>
    </xdr:from>
    <xdr:to>
      <xdr:col>5</xdr:col>
      <xdr:colOff>358775</xdr:colOff>
      <xdr:row>36</xdr:row>
      <xdr:rowOff>33447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181164"/>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8964</xdr:rowOff>
    </xdr:from>
    <xdr:to>
      <xdr:col>4</xdr:col>
      <xdr:colOff>155575</xdr:colOff>
      <xdr:row>36</xdr:row>
      <xdr:rowOff>48946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81164"/>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158902</xdr:rowOff>
    </xdr:from>
    <xdr:to>
      <xdr:col>2</xdr:col>
      <xdr:colOff>638175</xdr:colOff>
      <xdr:row>36</xdr:row>
      <xdr:rowOff>48946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59652"/>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132837</xdr:rowOff>
    </xdr:from>
    <xdr:to>
      <xdr:col>6</xdr:col>
      <xdr:colOff>561975</xdr:colOff>
      <xdr:row>36</xdr:row>
      <xdr:rowOff>62987</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61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111264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154097</xdr:rowOff>
    </xdr:from>
    <xdr:to>
      <xdr:col>5</xdr:col>
      <xdr:colOff>409575</xdr:colOff>
      <xdr:row>36</xdr:row>
      <xdr:rowOff>84247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75374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129614</xdr:rowOff>
    </xdr:from>
    <xdr:to>
      <xdr:col>4</xdr:col>
      <xdr:colOff>206375</xdr:colOff>
      <xdr:row>36</xdr:row>
      <xdr:rowOff>59764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61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50891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2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169596</xdr:rowOff>
    </xdr:from>
    <xdr:to>
      <xdr:col>3</xdr:col>
      <xdr:colOff>3175</xdr:colOff>
      <xdr:row>36</xdr:row>
      <xdr:rowOff>99746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90873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108102</xdr:rowOff>
    </xdr:from>
    <xdr:to>
      <xdr:col>1</xdr:col>
      <xdr:colOff>485775</xdr:colOff>
      <xdr:row>36</xdr:row>
      <xdr:rowOff>38252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29379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19430</xdr:rowOff>
    </xdr:from>
    <xdr:to>
      <xdr:col>6</xdr:col>
      <xdr:colOff>511175</xdr:colOff>
      <xdr:row>58</xdr:row>
      <xdr:rowOff>39695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63530"/>
          <a:ext cx="838200" cy="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19430</xdr:rowOff>
    </xdr:from>
    <xdr:to>
      <xdr:col>5</xdr:col>
      <xdr:colOff>358775</xdr:colOff>
      <xdr:row>58</xdr:row>
      <xdr:rowOff>47517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63530"/>
          <a:ext cx="8890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47517</xdr:rowOff>
    </xdr:from>
    <xdr:to>
      <xdr:col>4</xdr:col>
      <xdr:colOff>155575</xdr:colOff>
      <xdr:row>58</xdr:row>
      <xdr:rowOff>48355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916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48355</xdr:rowOff>
    </xdr:from>
    <xdr:to>
      <xdr:col>2</xdr:col>
      <xdr:colOff>638175</xdr:colOff>
      <xdr:row>58</xdr:row>
      <xdr:rowOff>53556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92455"/>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160345</xdr:rowOff>
    </xdr:from>
    <xdr:to>
      <xdr:col>6</xdr:col>
      <xdr:colOff>561975</xdr:colOff>
      <xdr:row>58</xdr:row>
      <xdr:rowOff>90495</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9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75272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140080</xdr:rowOff>
    </xdr:from>
    <xdr:to>
      <xdr:col>5</xdr:col>
      <xdr:colOff>409575</xdr:colOff>
      <xdr:row>58</xdr:row>
      <xdr:rowOff>70230</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9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61357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168167</xdr:rowOff>
    </xdr:from>
    <xdr:to>
      <xdr:col>4</xdr:col>
      <xdr:colOff>206375</xdr:colOff>
      <xdr:row>58</xdr:row>
      <xdr:rowOff>98317</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89444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169005</xdr:rowOff>
    </xdr:from>
    <xdr:to>
      <xdr:col>3</xdr:col>
      <xdr:colOff>3175</xdr:colOff>
      <xdr:row>58</xdr:row>
      <xdr:rowOff>99155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90282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2756</xdr:rowOff>
    </xdr:from>
    <xdr:to>
      <xdr:col>1</xdr:col>
      <xdr:colOff>485775</xdr:colOff>
      <xdr:row>58</xdr:row>
      <xdr:rowOff>104356</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9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95483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3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130175</xdr:rowOff>
    </xdr:from>
    <xdr:to>
      <xdr:col>6</xdr:col>
      <xdr:colOff>511175</xdr:colOff>
      <xdr:row>78</xdr:row>
      <xdr:rowOff>4026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31825"/>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4026</xdr:rowOff>
    </xdr:from>
    <xdr:to>
      <xdr:col>5</xdr:col>
      <xdr:colOff>358775</xdr:colOff>
      <xdr:row>78</xdr:row>
      <xdr:rowOff>13627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7712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148006</xdr:rowOff>
    </xdr:from>
    <xdr:to>
      <xdr:col>4</xdr:col>
      <xdr:colOff>155575</xdr:colOff>
      <xdr:row>78</xdr:row>
      <xdr:rowOff>13627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49656"/>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148006</xdr:rowOff>
    </xdr:from>
    <xdr:to>
      <xdr:col>2</xdr:col>
      <xdr:colOff>638175</xdr:colOff>
      <xdr:row>78</xdr:row>
      <xdr:rowOff>3378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49656"/>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79375</xdr:rowOff>
    </xdr:from>
    <xdr:to>
      <xdr:col>6</xdr:col>
      <xdr:colOff>561975</xdr:colOff>
      <xdr:row>78</xdr:row>
      <xdr:rowOff>9525</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102252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3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124676</xdr:rowOff>
    </xdr:from>
    <xdr:to>
      <xdr:col>5</xdr:col>
      <xdr:colOff>409575</xdr:colOff>
      <xdr:row>78</xdr:row>
      <xdr:rowOff>54826</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45953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7" y="13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134277</xdr:rowOff>
    </xdr:from>
    <xdr:to>
      <xdr:col>4</xdr:col>
      <xdr:colOff>206375</xdr:colOff>
      <xdr:row>78</xdr:row>
      <xdr:rowOff>64427</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55554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7"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97206</xdr:rowOff>
    </xdr:from>
    <xdr:to>
      <xdr:col>3</xdr:col>
      <xdr:colOff>3175</xdr:colOff>
      <xdr:row>78</xdr:row>
      <xdr:rowOff>27356</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43883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7" y="1307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124028</xdr:rowOff>
    </xdr:from>
    <xdr:to>
      <xdr:col>1</xdr:col>
      <xdr:colOff>485775</xdr:colOff>
      <xdr:row>78</xdr:row>
      <xdr:rowOff>54178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45305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7"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54966</xdr:rowOff>
    </xdr:from>
    <xdr:to>
      <xdr:col>6</xdr:col>
      <xdr:colOff>511175</xdr:colOff>
      <xdr:row>96</xdr:row>
      <xdr:rowOff>169360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14166"/>
          <a:ext cx="838200" cy="1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169360</xdr:rowOff>
    </xdr:from>
    <xdr:to>
      <xdr:col>5</xdr:col>
      <xdr:colOff>358775</xdr:colOff>
      <xdr:row>97</xdr:row>
      <xdr:rowOff>14351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28560"/>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14351</xdr:rowOff>
    </xdr:from>
    <xdr:to>
      <xdr:col>4</xdr:col>
      <xdr:colOff>155575</xdr:colOff>
      <xdr:row>97</xdr:row>
      <xdr:rowOff>119526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45001"/>
          <a:ext cx="8890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119526</xdr:rowOff>
    </xdr:from>
    <xdr:to>
      <xdr:col>2</xdr:col>
      <xdr:colOff>638175</xdr:colOff>
      <xdr:row>97</xdr:row>
      <xdr:rowOff>142996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50176"/>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4166</xdr:rowOff>
    </xdr:from>
    <xdr:to>
      <xdr:col>6</xdr:col>
      <xdr:colOff>561975</xdr:colOff>
      <xdr:row>96</xdr:row>
      <xdr:rowOff>105766</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154043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118560</xdr:rowOff>
    </xdr:from>
    <xdr:to>
      <xdr:col>5</xdr:col>
      <xdr:colOff>409575</xdr:colOff>
      <xdr:row>97</xdr:row>
      <xdr:rowOff>48710</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39837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135001</xdr:rowOff>
    </xdr:from>
    <xdr:to>
      <xdr:col>4</xdr:col>
      <xdr:colOff>206375</xdr:colOff>
      <xdr:row>97</xdr:row>
      <xdr:rowOff>65151</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5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56278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68726</xdr:rowOff>
    </xdr:from>
    <xdr:to>
      <xdr:col>3</xdr:col>
      <xdr:colOff>3175</xdr:colOff>
      <xdr:row>97</xdr:row>
      <xdr:rowOff>170326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92196</xdr:rowOff>
    </xdr:from>
    <xdr:to>
      <xdr:col>1</xdr:col>
      <xdr:colOff>485775</xdr:colOff>
      <xdr:row>98</xdr:row>
      <xdr:rowOff>22346</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7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86545</xdr:rowOff>
    </xdr:from>
    <xdr:to>
      <xdr:col>15</xdr:col>
      <xdr:colOff>180975</xdr:colOff>
      <xdr:row>36</xdr:row>
      <xdr:rowOff>105421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8745"/>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100446</xdr:rowOff>
    </xdr:from>
    <xdr:to>
      <xdr:col>14</xdr:col>
      <xdr:colOff>28575</xdr:colOff>
      <xdr:row>36</xdr:row>
      <xdr:rowOff>105421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72646"/>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100446</xdr:rowOff>
    </xdr:from>
    <xdr:to>
      <xdr:col>12</xdr:col>
      <xdr:colOff>511175</xdr:colOff>
      <xdr:row>36</xdr:row>
      <xdr:rowOff>110603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7264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100185</xdr:rowOff>
    </xdr:from>
    <xdr:to>
      <xdr:col>11</xdr:col>
      <xdr:colOff>307975</xdr:colOff>
      <xdr:row>36</xdr:row>
      <xdr:rowOff>110603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7238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35745</xdr:rowOff>
    </xdr:from>
    <xdr:to>
      <xdr:col>15</xdr:col>
      <xdr:colOff>231775</xdr:colOff>
      <xdr:row>36</xdr:row>
      <xdr:rowOff>137345</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10426700" y="62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14172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54621</xdr:rowOff>
    </xdr:from>
    <xdr:to>
      <xdr:col>14</xdr:col>
      <xdr:colOff>79375</xdr:colOff>
      <xdr:row>36</xdr:row>
      <xdr:rowOff>156221</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9588500" y="62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147348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49646</xdr:rowOff>
    </xdr:from>
    <xdr:to>
      <xdr:col>12</xdr:col>
      <xdr:colOff>561975</xdr:colOff>
      <xdr:row>36</xdr:row>
      <xdr:rowOff>151246</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8699500" y="62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142373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59803</xdr:rowOff>
    </xdr:from>
    <xdr:to>
      <xdr:col>11</xdr:col>
      <xdr:colOff>358775</xdr:colOff>
      <xdr:row>36</xdr:row>
      <xdr:rowOff>161403</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7810500" y="6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152530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49385</xdr:rowOff>
    </xdr:from>
    <xdr:to>
      <xdr:col>10</xdr:col>
      <xdr:colOff>155575</xdr:colOff>
      <xdr:row>36</xdr:row>
      <xdr:rowOff>150985</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6921500" y="6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142112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140364</xdr:rowOff>
    </xdr:from>
    <xdr:to>
      <xdr:col>15</xdr:col>
      <xdr:colOff>180975</xdr:colOff>
      <xdr:row>59</xdr:row>
      <xdr:rowOff>46596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84464"/>
          <a:ext cx="838200" cy="7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140364</xdr:rowOff>
    </xdr:from>
    <xdr:to>
      <xdr:col>14</xdr:col>
      <xdr:colOff>28575</xdr:colOff>
      <xdr:row>59</xdr:row>
      <xdr:rowOff>35876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84464"/>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15159</xdr:rowOff>
    </xdr:from>
    <xdr:to>
      <xdr:col>12</xdr:col>
      <xdr:colOff>511175</xdr:colOff>
      <xdr:row>59</xdr:row>
      <xdr:rowOff>35876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30709"/>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15159</xdr:rowOff>
    </xdr:from>
    <xdr:to>
      <xdr:col>11</xdr:col>
      <xdr:colOff>307975</xdr:colOff>
      <xdr:row>59</xdr:row>
      <xdr:rowOff>30310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30709"/>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167246</xdr:rowOff>
    </xdr:from>
    <xdr:to>
      <xdr:col>15</xdr:col>
      <xdr:colOff>231775</xdr:colOff>
      <xdr:row>59</xdr:row>
      <xdr:rowOff>97396</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101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89564</xdr:rowOff>
    </xdr:from>
    <xdr:to>
      <xdr:col>14</xdr:col>
      <xdr:colOff>79375</xdr:colOff>
      <xdr:row>59</xdr:row>
      <xdr:rowOff>19714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100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10841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156526</xdr:rowOff>
    </xdr:from>
    <xdr:to>
      <xdr:col>12</xdr:col>
      <xdr:colOff>561975</xdr:colOff>
      <xdr:row>59</xdr:row>
      <xdr:rowOff>86676</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101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77803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135809</xdr:rowOff>
    </xdr:from>
    <xdr:to>
      <xdr:col>11</xdr:col>
      <xdr:colOff>358775</xdr:colOff>
      <xdr:row>59</xdr:row>
      <xdr:rowOff>65959</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10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57086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150960</xdr:rowOff>
    </xdr:from>
    <xdr:to>
      <xdr:col>10</xdr:col>
      <xdr:colOff>155575</xdr:colOff>
      <xdr:row>59</xdr:row>
      <xdr:rowOff>81110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72237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4234</xdr:rowOff>
    </xdr:from>
    <xdr:to>
      <xdr:col>15</xdr:col>
      <xdr:colOff>180975</xdr:colOff>
      <xdr:row>79</xdr:row>
      <xdr:rowOff>89981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8784"/>
          <a:ext cx="838200" cy="8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4234</xdr:rowOff>
    </xdr:from>
    <xdr:to>
      <xdr:col>14</xdr:col>
      <xdr:colOff>28575</xdr:colOff>
      <xdr:row>79</xdr:row>
      <xdr:rowOff>68056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8784"/>
          <a:ext cx="889000" cy="6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39181</xdr:rowOff>
    </xdr:from>
    <xdr:to>
      <xdr:col>15</xdr:col>
      <xdr:colOff>231775</xdr:colOff>
      <xdr:row>79</xdr:row>
      <xdr:rowOff>140781</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5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124884</xdr:rowOff>
    </xdr:from>
    <xdr:to>
      <xdr:col>14</xdr:col>
      <xdr:colOff>79375</xdr:colOff>
      <xdr:row>79</xdr:row>
      <xdr:rowOff>55034</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4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71561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17256</xdr:rowOff>
    </xdr:from>
    <xdr:to>
      <xdr:col>12</xdr:col>
      <xdr:colOff>561975</xdr:colOff>
      <xdr:row>79</xdr:row>
      <xdr:rowOff>118856</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5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109983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25133</xdr:rowOff>
    </xdr:from>
    <xdr:to>
      <xdr:col>15</xdr:col>
      <xdr:colOff>180975</xdr:colOff>
      <xdr:row>98</xdr:row>
      <xdr:rowOff>116980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7233"/>
          <a:ext cx="838200" cy="9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84189</xdr:rowOff>
    </xdr:from>
    <xdr:to>
      <xdr:col>14</xdr:col>
      <xdr:colOff>28575</xdr:colOff>
      <xdr:row>98</xdr:row>
      <xdr:rowOff>116980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6289"/>
          <a:ext cx="889000" cy="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145783</xdr:rowOff>
    </xdr:from>
    <xdr:to>
      <xdr:col>15</xdr:col>
      <xdr:colOff>231775</xdr:colOff>
      <xdr:row>98</xdr:row>
      <xdr:rowOff>75933</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104267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124210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66180</xdr:rowOff>
    </xdr:from>
    <xdr:to>
      <xdr:col>14</xdr:col>
      <xdr:colOff>79375</xdr:colOff>
      <xdr:row>98</xdr:row>
      <xdr:rowOff>167780</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95885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158907</xdr:rowOff>
    </xdr:from>
    <xdr:ext cx="469744"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04427" y="169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33389</xdr:rowOff>
    </xdr:from>
    <xdr:to>
      <xdr:col>12</xdr:col>
      <xdr:colOff>561975</xdr:colOff>
      <xdr:row>98</xdr:row>
      <xdr:rowOff>134989</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8699500" y="16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126116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33238</xdr:rowOff>
    </xdr:from>
    <xdr:to>
      <xdr:col>23</xdr:col>
      <xdr:colOff>517525</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481300" y="6719788"/>
          <a:ext cx="8382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43905</xdr:rowOff>
    </xdr:from>
    <xdr:to>
      <xdr:col>22</xdr:col>
      <xdr:colOff>365125</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73045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43372</xdr:rowOff>
    </xdr:from>
    <xdr:to>
      <xdr:col>21</xdr:col>
      <xdr:colOff>161925</xdr:colOff>
      <xdr:row>39</xdr:row>
      <xdr:rowOff>43905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72992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43372</xdr:rowOff>
    </xdr:from>
    <xdr:to>
      <xdr:col>19</xdr:col>
      <xdr:colOff>644525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2814300" y="672992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153888</xdr:rowOff>
    </xdr:from>
    <xdr:to>
      <xdr:col>23</xdr:col>
      <xdr:colOff>568325</xdr:colOff>
      <xdr:row>39</xdr:row>
      <xdr:rowOff>84038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113264</xdr:rowOff>
    </xdr:from>
    <xdr:ext cx="469744"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45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164555</xdr:rowOff>
    </xdr:from>
    <xdr:to>
      <xdr:col>21</xdr:col>
      <xdr:colOff>212725</xdr:colOff>
      <xdr:row>39</xdr:row>
      <xdr:rowOff>94705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85832</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77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164022</xdr:rowOff>
    </xdr:from>
    <xdr:to>
      <xdr:col>20</xdr:col>
      <xdr:colOff>9525</xdr:colOff>
      <xdr:row>39</xdr:row>
      <xdr:rowOff>94172</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6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85299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7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63500</xdr:rowOff>
    </xdr:from>
    <xdr:to>
      <xdr:col>22</xdr:col>
      <xdr:colOff>365125</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63500</xdr:rowOff>
    </xdr:from>
    <xdr:to>
      <xdr:col>21</xdr:col>
      <xdr:colOff>161925</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flipV="1">
          <a:off x="13703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127000</xdr:rowOff>
    </xdr:from>
    <xdr:to>
      <xdr:col>21</xdr:col>
      <xdr:colOff>212725</xdr:colOff>
      <xdr:row>57</xdr:row>
      <xdr:rowOff>57150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48277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50800</xdr:rowOff>
    </xdr:from>
    <xdr:to>
      <xdr:col>18</xdr:col>
      <xdr:colOff>492125</xdr:colOff>
      <xdr:row>52</xdr:row>
      <xdr:rowOff>152400</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50</xdr:row>
      <xdr:rowOff>168927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12700</xdr:rowOff>
    </xdr:from>
    <xdr:to>
      <xdr:col>21</xdr:col>
      <xdr:colOff>212725</xdr:colOff>
      <xdr:row>50</xdr:row>
      <xdr:rowOff>114300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4541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48</xdr:row>
      <xdr:rowOff>130827</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123709</xdr:rowOff>
    </xdr:from>
    <xdr:to>
      <xdr:col>23</xdr:col>
      <xdr:colOff>517525</xdr:colOff>
      <xdr:row>76</xdr:row>
      <xdr:rowOff>131569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53909"/>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123709</xdr:rowOff>
    </xdr:from>
    <xdr:to>
      <xdr:col>22</xdr:col>
      <xdr:colOff>365125</xdr:colOff>
      <xdr:row>76</xdr:row>
      <xdr:rowOff>124918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390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124918</xdr:rowOff>
    </xdr:from>
    <xdr:to>
      <xdr:col>21</xdr:col>
      <xdr:colOff>161925</xdr:colOff>
      <xdr:row>76</xdr:row>
      <xdr:rowOff>128053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55118"/>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127301</xdr:rowOff>
    </xdr:from>
    <xdr:to>
      <xdr:col>19</xdr:col>
      <xdr:colOff>644525</xdr:colOff>
      <xdr:row>76</xdr:row>
      <xdr:rowOff>128053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5750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80769</xdr:rowOff>
    </xdr:from>
    <xdr:to>
      <xdr:col>23</xdr:col>
      <xdr:colOff>568325</xdr:colOff>
      <xdr:row>77</xdr:row>
      <xdr:rowOff>10919</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1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59196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72909</xdr:rowOff>
    </xdr:from>
    <xdr:to>
      <xdr:col>22</xdr:col>
      <xdr:colOff>415925</xdr:colOff>
      <xdr:row>77</xdr:row>
      <xdr:rowOff>3059</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1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165636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74118</xdr:rowOff>
    </xdr:from>
    <xdr:to>
      <xdr:col>21</xdr:col>
      <xdr:colOff>212725</xdr:colOff>
      <xdr:row>77</xdr:row>
      <xdr:rowOff>4268</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166845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77253</xdr:rowOff>
    </xdr:from>
    <xdr:to>
      <xdr:col>20</xdr:col>
      <xdr:colOff>9525</xdr:colOff>
      <xdr:row>77</xdr:row>
      <xdr:rowOff>7403</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1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169980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76501</xdr:rowOff>
    </xdr:from>
    <xdr:to>
      <xdr:col>18</xdr:col>
      <xdr:colOff>492125</xdr:colOff>
      <xdr:row>77</xdr:row>
      <xdr:rowOff>6651</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1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169228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68098</xdr:rowOff>
    </xdr:from>
    <xdr:to>
      <xdr:col>23</xdr:col>
      <xdr:colOff>517525</xdr:colOff>
      <xdr:row>98</xdr:row>
      <xdr:rowOff>105446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70198"/>
          <a:ext cx="838200" cy="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68098</xdr:rowOff>
    </xdr:from>
    <xdr:to>
      <xdr:col>22</xdr:col>
      <xdr:colOff>365125</xdr:colOff>
      <xdr:row>98</xdr:row>
      <xdr:rowOff>119107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70198"/>
          <a:ext cx="889000" cy="5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102301</xdr:rowOff>
    </xdr:from>
    <xdr:to>
      <xdr:col>21</xdr:col>
      <xdr:colOff>161925</xdr:colOff>
      <xdr:row>98</xdr:row>
      <xdr:rowOff>119107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04401"/>
          <a:ext cx="889000" cy="1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101679</xdr:rowOff>
    </xdr:from>
    <xdr:to>
      <xdr:col>19</xdr:col>
      <xdr:colOff>644525</xdr:colOff>
      <xdr:row>98</xdr:row>
      <xdr:rowOff>102301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3779"/>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54646</xdr:rowOff>
    </xdr:from>
    <xdr:to>
      <xdr:col>23</xdr:col>
      <xdr:colOff>568325</xdr:colOff>
      <xdr:row>98</xdr:row>
      <xdr:rowOff>156246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17298</xdr:rowOff>
    </xdr:from>
    <xdr:to>
      <xdr:col>22</xdr:col>
      <xdr:colOff>415925</xdr:colOff>
      <xdr:row>98</xdr:row>
      <xdr:rowOff>118898</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135425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68307</xdr:rowOff>
    </xdr:from>
    <xdr:to>
      <xdr:col>21</xdr:col>
      <xdr:colOff>212725</xdr:colOff>
      <xdr:row>98</xdr:row>
      <xdr:rowOff>169907</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161034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7" y="169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51501</xdr:rowOff>
    </xdr:from>
    <xdr:to>
      <xdr:col>20</xdr:col>
      <xdr:colOff>9525</xdr:colOff>
      <xdr:row>98</xdr:row>
      <xdr:rowOff>153101</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144228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7" y="169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50879</xdr:rowOff>
    </xdr:from>
    <xdr:to>
      <xdr:col>18</xdr:col>
      <xdr:colOff>492125</xdr:colOff>
      <xdr:row>98</xdr:row>
      <xdr:rowOff>152479</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143606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7" y="169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159359</xdr:rowOff>
    </xdr:from>
    <xdr:to>
      <xdr:col>32</xdr:col>
      <xdr:colOff>187325</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074759"/>
          <a:ext cx="838200" cy="10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61976</xdr:rowOff>
    </xdr:from>
    <xdr:to>
      <xdr:col>28</xdr:col>
      <xdr:colOff>314325</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320276"/>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108559</xdr:rowOff>
    </xdr:from>
    <xdr:to>
      <xdr:col>32</xdr:col>
      <xdr:colOff>238125</xdr:colOff>
      <xdr:row>53</xdr:row>
      <xdr:rowOff>38709</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0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131436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88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11176</xdr:rowOff>
    </xdr:from>
    <xdr:to>
      <xdr:col>27</xdr:col>
      <xdr:colOff>161925</xdr:colOff>
      <xdr:row>54</xdr:row>
      <xdr:rowOff>112776</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2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129303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0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142119</xdr:rowOff>
    </xdr:from>
    <xdr:to>
      <xdr:col>32</xdr:col>
      <xdr:colOff>187325</xdr:colOff>
      <xdr:row>73</xdr:row>
      <xdr:rowOff>103600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486519"/>
          <a:ext cx="8382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65824</xdr:rowOff>
    </xdr:from>
    <xdr:to>
      <xdr:col>31</xdr:col>
      <xdr:colOff>34925</xdr:colOff>
      <xdr:row>73</xdr:row>
      <xdr:rowOff>103600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58167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65824</xdr:rowOff>
    </xdr:from>
    <xdr:to>
      <xdr:col>29</xdr:col>
      <xdr:colOff>517525</xdr:colOff>
      <xdr:row>74</xdr:row>
      <xdr:rowOff>130899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81674"/>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130899</xdr:rowOff>
    </xdr:from>
    <xdr:to>
      <xdr:col>28</xdr:col>
      <xdr:colOff>314325</xdr:colOff>
      <xdr:row>74</xdr:row>
      <xdr:rowOff>143720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818199"/>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91319</xdr:rowOff>
    </xdr:from>
    <xdr:to>
      <xdr:col>32</xdr:col>
      <xdr:colOff>238125</xdr:colOff>
      <xdr:row>73</xdr:row>
      <xdr:rowOff>21469</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2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114196</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28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77,873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52800</xdr:rowOff>
    </xdr:from>
    <xdr:to>
      <xdr:col>31</xdr:col>
      <xdr:colOff>85725</xdr:colOff>
      <xdr:row>73</xdr:row>
      <xdr:rowOff>154400</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2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170927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15024</xdr:rowOff>
    </xdr:from>
    <xdr:to>
      <xdr:col>29</xdr:col>
      <xdr:colOff>568325</xdr:colOff>
      <xdr:row>73</xdr:row>
      <xdr:rowOff>116624</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2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133151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80099</xdr:rowOff>
    </xdr:from>
    <xdr:to>
      <xdr:col>28</xdr:col>
      <xdr:colOff>365125</xdr:colOff>
      <xdr:row>75</xdr:row>
      <xdr:rowOff>10249</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27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26776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92920</xdr:rowOff>
    </xdr:from>
    <xdr:to>
      <xdr:col>27</xdr:col>
      <xdr:colOff>161925</xdr:colOff>
      <xdr:row>75</xdr:row>
      <xdr:rowOff>23070</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2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39597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5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0" name="フローチャート : 判断 909">
          <a:extLst>
            <a:ext uri="{FF2B5EF4-FFF2-40B4-BE49-F238E27FC236}">
              <a16:creationId xmlns:a16="http://schemas.microsoft.com/office/drawing/2014/main" id="{00000000-0008-0000-0600-00008E030000}"/>
            </a:ext>
          </a:extLst>
        </xdr:cNvPr>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1" name="円/楕円 920">
          <a:extLst>
            <a:ext uri="{FF2B5EF4-FFF2-40B4-BE49-F238E27FC236}">
              <a16:creationId xmlns:a16="http://schemas.microsoft.com/office/drawing/2014/main" id="{00000000-0008-0000-0600-000099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3" name="円/楕円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5" name="円/楕円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普通建設事業費は類似団体平均を大幅に下回っていたが、平成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79,593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円で、ほぼ類似団体平均値となっていた。これは、学校給食センター整備事業や本庁舎耐震補強事業などの大型事業が集中したためであり、平成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年度は減少に転じ類似団体平均を大幅に下回った。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貸付金はここ数年なかったが、平成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28,484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円で、類似団体平均を大幅に上回っている。これは、ふるさと融資を活用した病院建設事業に対して、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億円の貸付を実施したためである。</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繰出金もほぼ類似団体平均値で推移していたが、平成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72,878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70,895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77,873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円となり、類似団体平均を大幅に上回っている。これは、浅口工業団地整備事業の実施により特別会計への繰り出しが増加したためである。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今後は事業の取捨選択を徹底していくことで、経費の削減を図る。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35,108
34,951
66.46
15,845,306
14,796,791
970,482
9,665,869
13,918,199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135128</xdr:rowOff>
    </xdr:from>
    <xdr:to>
      <xdr:col>6</xdr:col>
      <xdr:colOff>511175</xdr:colOff>
      <xdr:row>35</xdr:row>
      <xdr:rowOff>135128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64428"/>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135128</xdr:rowOff>
    </xdr:from>
    <xdr:to>
      <xdr:col>5</xdr:col>
      <xdr:colOff>358775</xdr:colOff>
      <xdr:row>35</xdr:row>
      <xdr:rowOff>33238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4428"/>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150804</xdr:rowOff>
    </xdr:from>
    <xdr:to>
      <xdr:col>4</xdr:col>
      <xdr:colOff>155575</xdr:colOff>
      <xdr:row>35</xdr:row>
      <xdr:rowOff>33238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8010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150804</xdr:rowOff>
    </xdr:from>
    <xdr:to>
      <xdr:col>2</xdr:col>
      <xdr:colOff>638175</xdr:colOff>
      <xdr:row>34</xdr:row>
      <xdr:rowOff>150804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80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84328</xdr:rowOff>
    </xdr:from>
    <xdr:to>
      <xdr:col>6</xdr:col>
      <xdr:colOff>561975</xdr:colOff>
      <xdr:row>36</xdr:row>
      <xdr:rowOff>14478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107205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84328</xdr:rowOff>
    </xdr:from>
    <xdr:to>
      <xdr:col>5</xdr:col>
      <xdr:colOff>409575</xdr:colOff>
      <xdr:row>35</xdr:row>
      <xdr:rowOff>14478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31005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153888</xdr:rowOff>
    </xdr:from>
    <xdr:to>
      <xdr:col>4</xdr:col>
      <xdr:colOff>206375</xdr:colOff>
      <xdr:row>35</xdr:row>
      <xdr:rowOff>84038</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100565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57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100004</xdr:rowOff>
    </xdr:from>
    <xdr:to>
      <xdr:col>3</xdr:col>
      <xdr:colOff>3175</xdr:colOff>
      <xdr:row>35</xdr:row>
      <xdr:rowOff>30154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46681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100004</xdr:rowOff>
    </xdr:from>
    <xdr:to>
      <xdr:col>1</xdr:col>
      <xdr:colOff>485775</xdr:colOff>
      <xdr:row>35</xdr:row>
      <xdr:rowOff>30154</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46681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101638</xdr:rowOff>
    </xdr:from>
    <xdr:to>
      <xdr:col>6</xdr:col>
      <xdr:colOff>511175</xdr:colOff>
      <xdr:row>57</xdr:row>
      <xdr:rowOff>169334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4288"/>
          <a:ext cx="838200" cy="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169334</xdr:rowOff>
    </xdr:from>
    <xdr:to>
      <xdr:col>5</xdr:col>
      <xdr:colOff>358775</xdr:colOff>
      <xdr:row>58</xdr:row>
      <xdr:rowOff>54390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1984"/>
          <a:ext cx="889000" cy="5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54390</xdr:rowOff>
    </xdr:from>
    <xdr:to>
      <xdr:col>4</xdr:col>
      <xdr:colOff>155575</xdr:colOff>
      <xdr:row>58</xdr:row>
      <xdr:rowOff>72206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8490"/>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47193</xdr:rowOff>
    </xdr:from>
    <xdr:to>
      <xdr:col>2</xdr:col>
      <xdr:colOff>638175</xdr:colOff>
      <xdr:row>58</xdr:row>
      <xdr:rowOff>72206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1293"/>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50838</xdr:rowOff>
    </xdr:from>
    <xdr:to>
      <xdr:col>6</xdr:col>
      <xdr:colOff>561975</xdr:colOff>
      <xdr:row>57</xdr:row>
      <xdr:rowOff>152438</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73715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118534</xdr:rowOff>
    </xdr:from>
    <xdr:to>
      <xdr:col>5</xdr:col>
      <xdr:colOff>409575</xdr:colOff>
      <xdr:row>58</xdr:row>
      <xdr:rowOff>48684</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8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39811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3590</xdr:rowOff>
    </xdr:from>
    <xdr:to>
      <xdr:col>4</xdr:col>
      <xdr:colOff>206375</xdr:colOff>
      <xdr:row>58</xdr:row>
      <xdr:rowOff>105190</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9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96317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21406</xdr:rowOff>
    </xdr:from>
    <xdr:to>
      <xdr:col>3</xdr:col>
      <xdr:colOff>3175</xdr:colOff>
      <xdr:row>58</xdr:row>
      <xdr:rowOff>123006</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9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114133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167843</xdr:rowOff>
    </xdr:from>
    <xdr:to>
      <xdr:col>1</xdr:col>
      <xdr:colOff>485775</xdr:colOff>
      <xdr:row>58</xdr:row>
      <xdr:rowOff>97993</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89120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121659</xdr:rowOff>
    </xdr:from>
    <xdr:to>
      <xdr:col>6</xdr:col>
      <xdr:colOff>511175</xdr:colOff>
      <xdr:row>78</xdr:row>
      <xdr:rowOff>150875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94759"/>
          <a:ext cx="8382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150875</xdr:rowOff>
    </xdr:from>
    <xdr:to>
      <xdr:col>5</xdr:col>
      <xdr:colOff>358775</xdr:colOff>
      <xdr:row>79</xdr:row>
      <xdr:rowOff>4266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2397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4266</xdr:rowOff>
    </xdr:from>
    <xdr:to>
      <xdr:col>4</xdr:col>
      <xdr:colOff>155575</xdr:colOff>
      <xdr:row>79</xdr:row>
      <xdr:rowOff>37233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48816"/>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37233</xdr:rowOff>
    </xdr:from>
    <xdr:to>
      <xdr:col>2</xdr:col>
      <xdr:colOff>638175</xdr:colOff>
      <xdr:row>79</xdr:row>
      <xdr:rowOff>46317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81783"/>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70859</xdr:rowOff>
    </xdr:from>
    <xdr:to>
      <xdr:col>6</xdr:col>
      <xdr:colOff>561975</xdr:colOff>
      <xdr:row>79</xdr:row>
      <xdr:rowOff>1009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4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157236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5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100075</xdr:rowOff>
    </xdr:from>
    <xdr:to>
      <xdr:col>5</xdr:col>
      <xdr:colOff>409575</xdr:colOff>
      <xdr:row>79</xdr:row>
      <xdr:rowOff>30225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4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21352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56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124916</xdr:rowOff>
    </xdr:from>
    <xdr:to>
      <xdr:col>4</xdr:col>
      <xdr:colOff>206375</xdr:colOff>
      <xdr:row>79</xdr:row>
      <xdr:rowOff>55066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46193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5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157883</xdr:rowOff>
    </xdr:from>
    <xdr:to>
      <xdr:col>3</xdr:col>
      <xdr:colOff>3175</xdr:colOff>
      <xdr:row>79</xdr:row>
      <xdr:rowOff>88033</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79160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166967</xdr:rowOff>
    </xdr:from>
    <xdr:to>
      <xdr:col>1</xdr:col>
      <xdr:colOff>485775</xdr:colOff>
      <xdr:row>79</xdr:row>
      <xdr:rowOff>97117</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5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88244</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120878</xdr:rowOff>
    </xdr:from>
    <xdr:to>
      <xdr:col>6</xdr:col>
      <xdr:colOff>511175</xdr:colOff>
      <xdr:row>96</xdr:row>
      <xdr:rowOff>158775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80078"/>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120878</xdr:rowOff>
    </xdr:from>
    <xdr:to>
      <xdr:col>5</xdr:col>
      <xdr:colOff>358775</xdr:colOff>
      <xdr:row>96</xdr:row>
      <xdr:rowOff>136474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0078"/>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118238</xdr:rowOff>
    </xdr:from>
    <xdr:to>
      <xdr:col>4</xdr:col>
      <xdr:colOff>155575</xdr:colOff>
      <xdr:row>96</xdr:row>
      <xdr:rowOff>136474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77438"/>
          <a:ext cx="8890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143675</xdr:rowOff>
    </xdr:from>
    <xdr:to>
      <xdr:col>2</xdr:col>
      <xdr:colOff>638175</xdr:colOff>
      <xdr:row>96</xdr:row>
      <xdr:rowOff>118238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59975"/>
          <a:ext cx="889000" cy="3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107975</xdr:rowOff>
    </xdr:from>
    <xdr:to>
      <xdr:col>6</xdr:col>
      <xdr:colOff>561975</xdr:colOff>
      <xdr:row>97</xdr:row>
      <xdr:rowOff>38125</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5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86402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70078</xdr:rowOff>
    </xdr:from>
    <xdr:to>
      <xdr:col>5</xdr:col>
      <xdr:colOff>409575</xdr:colOff>
      <xdr:row>97</xdr:row>
      <xdr:rowOff>228</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5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162805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85674</xdr:rowOff>
    </xdr:from>
    <xdr:to>
      <xdr:col>4</xdr:col>
      <xdr:colOff>206375</xdr:colOff>
      <xdr:row>97</xdr:row>
      <xdr:rowOff>15824</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5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67438</xdr:rowOff>
    </xdr:from>
    <xdr:to>
      <xdr:col>3</xdr:col>
      <xdr:colOff>3175</xdr:colOff>
      <xdr:row>96</xdr:row>
      <xdr:rowOff>169038</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160165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92875</xdr:rowOff>
    </xdr:from>
    <xdr:to>
      <xdr:col>1</xdr:col>
      <xdr:colOff>485775</xdr:colOff>
      <xdr:row>95</xdr:row>
      <xdr:rowOff>23025</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39552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42164</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42164</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162814</xdr:rowOff>
    </xdr:from>
    <xdr:to>
      <xdr:col>12</xdr:col>
      <xdr:colOff>561975</xdr:colOff>
      <xdr:row>39</xdr:row>
      <xdr:rowOff>92964</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84091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60020</xdr:rowOff>
    </xdr:from>
    <xdr:to>
      <xdr:col>15</xdr:col>
      <xdr:colOff>180975</xdr:colOff>
      <xdr:row>58</xdr:row>
      <xdr:rowOff>73660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04120"/>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35141</xdr:rowOff>
    </xdr:from>
    <xdr:to>
      <xdr:col>14</xdr:col>
      <xdr:colOff>28575</xdr:colOff>
      <xdr:row>58</xdr:row>
      <xdr:rowOff>73660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79241"/>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140653</xdr:rowOff>
    </xdr:from>
    <xdr:to>
      <xdr:col>12</xdr:col>
      <xdr:colOff>511175</xdr:colOff>
      <xdr:row>58</xdr:row>
      <xdr:rowOff>35141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3303"/>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140653</xdr:rowOff>
    </xdr:from>
    <xdr:to>
      <xdr:col>11</xdr:col>
      <xdr:colOff>307975</xdr:colOff>
      <xdr:row>58</xdr:row>
      <xdr:rowOff>13018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33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9220</xdr:rowOff>
    </xdr:from>
    <xdr:to>
      <xdr:col>15</xdr:col>
      <xdr:colOff>231775</xdr:colOff>
      <xdr:row>58</xdr:row>
      <xdr:rowOff>110820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159097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22860</xdr:rowOff>
    </xdr:from>
    <xdr:to>
      <xdr:col>14</xdr:col>
      <xdr:colOff>79375</xdr:colOff>
      <xdr:row>58</xdr:row>
      <xdr:rowOff>124460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115587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155791</xdr:rowOff>
    </xdr:from>
    <xdr:to>
      <xdr:col>12</xdr:col>
      <xdr:colOff>561975</xdr:colOff>
      <xdr:row>58</xdr:row>
      <xdr:rowOff>85941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77068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89853</xdr:rowOff>
    </xdr:from>
    <xdr:to>
      <xdr:col>11</xdr:col>
      <xdr:colOff>358775</xdr:colOff>
      <xdr:row>58</xdr:row>
      <xdr:rowOff>20003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8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133668</xdr:rowOff>
    </xdr:from>
    <xdr:to>
      <xdr:col>10</xdr:col>
      <xdr:colOff>155575</xdr:colOff>
      <xdr:row>58</xdr:row>
      <xdr:rowOff>63818</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54945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26674</xdr:rowOff>
    </xdr:from>
    <xdr:to>
      <xdr:col>15</xdr:col>
      <xdr:colOff>180975</xdr:colOff>
      <xdr:row>79</xdr:row>
      <xdr:rowOff>41500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71224"/>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41500</xdr:rowOff>
    </xdr:from>
    <xdr:to>
      <xdr:col>14</xdr:col>
      <xdr:colOff>28575</xdr:colOff>
      <xdr:row>79</xdr:row>
      <xdr:rowOff>47117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8605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45092</xdr:rowOff>
    </xdr:from>
    <xdr:to>
      <xdr:col>12</xdr:col>
      <xdr:colOff>511175</xdr:colOff>
      <xdr:row>79</xdr:row>
      <xdr:rowOff>47117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8964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33139</xdr:rowOff>
    </xdr:from>
    <xdr:to>
      <xdr:col>11</xdr:col>
      <xdr:colOff>307975</xdr:colOff>
      <xdr:row>79</xdr:row>
      <xdr:rowOff>45092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77689"/>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147324</xdr:rowOff>
    </xdr:from>
    <xdr:to>
      <xdr:col>15</xdr:col>
      <xdr:colOff>231775</xdr:colOff>
      <xdr:row>79</xdr:row>
      <xdr:rowOff>77474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35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62251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3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162150</xdr:rowOff>
    </xdr:from>
    <xdr:to>
      <xdr:col>14</xdr:col>
      <xdr:colOff>79375</xdr:colOff>
      <xdr:row>79</xdr:row>
      <xdr:rowOff>92300</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5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83427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7" y="136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167767</xdr:rowOff>
    </xdr:from>
    <xdr:to>
      <xdr:col>12</xdr:col>
      <xdr:colOff>561975</xdr:colOff>
      <xdr:row>79</xdr:row>
      <xdr:rowOff>97917</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35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89044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7" y="1363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165742</xdr:rowOff>
    </xdr:from>
    <xdr:to>
      <xdr:col>11</xdr:col>
      <xdr:colOff>358775</xdr:colOff>
      <xdr:row>79</xdr:row>
      <xdr:rowOff>95892</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3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87019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7" y="136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153789</xdr:rowOff>
    </xdr:from>
    <xdr:to>
      <xdr:col>10</xdr:col>
      <xdr:colOff>155575</xdr:colOff>
      <xdr:row>79</xdr:row>
      <xdr:rowOff>83939</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5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75066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7" y="1361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161634</xdr:rowOff>
    </xdr:from>
    <xdr:to>
      <xdr:col>15</xdr:col>
      <xdr:colOff>180975</xdr:colOff>
      <xdr:row>99</xdr:row>
      <xdr:rowOff>5330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963734"/>
          <a:ext cx="8382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1761</xdr:rowOff>
    </xdr:from>
    <xdr:to>
      <xdr:col>14</xdr:col>
      <xdr:colOff>28575</xdr:colOff>
      <xdr:row>99</xdr:row>
      <xdr:rowOff>5330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975311"/>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1761</xdr:rowOff>
    </xdr:from>
    <xdr:to>
      <xdr:col>12</xdr:col>
      <xdr:colOff>511175</xdr:colOff>
      <xdr:row>99</xdr:row>
      <xdr:rowOff>11015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975311"/>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9958</xdr:rowOff>
    </xdr:from>
    <xdr:to>
      <xdr:col>11</xdr:col>
      <xdr:colOff>307975</xdr:colOff>
      <xdr:row>99</xdr:row>
      <xdr:rowOff>11015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983508"/>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110834</xdr:rowOff>
    </xdr:from>
    <xdr:to>
      <xdr:col>15</xdr:col>
      <xdr:colOff>231775</xdr:colOff>
      <xdr:row>99</xdr:row>
      <xdr:rowOff>40984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9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70211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125980</xdr:rowOff>
    </xdr:from>
    <xdr:to>
      <xdr:col>14</xdr:col>
      <xdr:colOff>79375</xdr:colOff>
      <xdr:row>99</xdr:row>
      <xdr:rowOff>56130</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9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47257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122411</xdr:rowOff>
    </xdr:from>
    <xdr:to>
      <xdr:col>12</xdr:col>
      <xdr:colOff>561975</xdr:colOff>
      <xdr:row>99</xdr:row>
      <xdr:rowOff>52561</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43688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131665</xdr:rowOff>
    </xdr:from>
    <xdr:to>
      <xdr:col>11</xdr:col>
      <xdr:colOff>358775</xdr:colOff>
      <xdr:row>99</xdr:row>
      <xdr:rowOff>61815</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52942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2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130608</xdr:rowOff>
    </xdr:from>
    <xdr:to>
      <xdr:col>10</xdr:col>
      <xdr:colOff>155575</xdr:colOff>
      <xdr:row>99</xdr:row>
      <xdr:rowOff>60758</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77285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27991</xdr:rowOff>
    </xdr:from>
    <xdr:to>
      <xdr:col>23</xdr:col>
      <xdr:colOff>517525</xdr:colOff>
      <xdr:row>37</xdr:row>
      <xdr:rowOff>43002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71641"/>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43002</xdr:rowOff>
    </xdr:from>
    <xdr:to>
      <xdr:col>22</xdr:col>
      <xdr:colOff>365125</xdr:colOff>
      <xdr:row>37</xdr:row>
      <xdr:rowOff>48012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86652"/>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48012</xdr:rowOff>
    </xdr:from>
    <xdr:to>
      <xdr:col>21</xdr:col>
      <xdr:colOff>161925</xdr:colOff>
      <xdr:row>37</xdr:row>
      <xdr:rowOff>51365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9166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48260</xdr:rowOff>
    </xdr:from>
    <xdr:to>
      <xdr:col>19</xdr:col>
      <xdr:colOff>644525</xdr:colOff>
      <xdr:row>37</xdr:row>
      <xdr:rowOff>51365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39191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148641</xdr:rowOff>
    </xdr:from>
    <xdr:to>
      <xdr:col>23</xdr:col>
      <xdr:colOff>568325</xdr:colOff>
      <xdr:row>37</xdr:row>
      <xdr:rowOff>78791</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3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127068</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2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163652</xdr:rowOff>
    </xdr:from>
    <xdr:to>
      <xdr:col>22</xdr:col>
      <xdr:colOff>415925</xdr:colOff>
      <xdr:row>37</xdr:row>
      <xdr:rowOff>93802</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3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84929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168662</xdr:rowOff>
    </xdr:from>
    <xdr:to>
      <xdr:col>21</xdr:col>
      <xdr:colOff>212725</xdr:colOff>
      <xdr:row>37</xdr:row>
      <xdr:rowOff>98812</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3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89939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565</xdr:rowOff>
    </xdr:from>
    <xdr:to>
      <xdr:col>20</xdr:col>
      <xdr:colOff>9525</xdr:colOff>
      <xdr:row>37</xdr:row>
      <xdr:rowOff>102165</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3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93292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168910</xdr:rowOff>
    </xdr:from>
    <xdr:to>
      <xdr:col>18</xdr:col>
      <xdr:colOff>492125</xdr:colOff>
      <xdr:row>37</xdr:row>
      <xdr:rowOff>99060</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90187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33872</xdr:rowOff>
    </xdr:from>
    <xdr:to>
      <xdr:col>23</xdr:col>
      <xdr:colOff>517525</xdr:colOff>
      <xdr:row>58</xdr:row>
      <xdr:rowOff>51874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292172"/>
          <a:ext cx="838200" cy="70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33872</xdr:rowOff>
    </xdr:from>
    <xdr:to>
      <xdr:col>22</xdr:col>
      <xdr:colOff>365125</xdr:colOff>
      <xdr:row>57</xdr:row>
      <xdr:rowOff>78636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292172"/>
          <a:ext cx="889000" cy="5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124127</xdr:rowOff>
    </xdr:from>
    <xdr:to>
      <xdr:col>21</xdr:col>
      <xdr:colOff>161925</xdr:colOff>
      <xdr:row>57</xdr:row>
      <xdr:rowOff>78636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725327"/>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124127</xdr:rowOff>
    </xdr:from>
    <xdr:to>
      <xdr:col>19</xdr:col>
      <xdr:colOff>644525</xdr:colOff>
      <xdr:row>57</xdr:row>
      <xdr:rowOff>157502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725327"/>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a:extLst>
            <a:ext uri="{FF2B5EF4-FFF2-40B4-BE49-F238E27FC236}">
              <a16:creationId xmlns:a16="http://schemas.microsoft.com/office/drawing/2014/main" id="{00000000-0008-0000-0700-000054020000}"/>
            </a:ext>
          </a:extLst>
        </xdr:cNvPr>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a:extLst>
            <a:ext uri="{FF2B5EF4-FFF2-40B4-BE49-F238E27FC236}">
              <a16:creationId xmlns:a16="http://schemas.microsoft.com/office/drawing/2014/main" id="{00000000-0008-0000-0700-000056020000}"/>
            </a:ext>
          </a:extLst>
        </xdr:cNvPr>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1074</xdr:rowOff>
    </xdr:from>
    <xdr:to>
      <xdr:col>23</xdr:col>
      <xdr:colOff>568325</xdr:colOff>
      <xdr:row>58</xdr:row>
      <xdr:rowOff>102674</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6268700" y="99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87451</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154522</xdr:rowOff>
    </xdr:from>
    <xdr:to>
      <xdr:col>22</xdr:col>
      <xdr:colOff>415925</xdr:colOff>
      <xdr:row>54</xdr:row>
      <xdr:rowOff>84672</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5430500" y="92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101199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0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27836</xdr:rowOff>
    </xdr:from>
    <xdr:to>
      <xdr:col>21</xdr:col>
      <xdr:colOff>212725</xdr:colOff>
      <xdr:row>57</xdr:row>
      <xdr:rowOff>129436</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4541500" y="98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120563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8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73327</xdr:rowOff>
    </xdr:from>
    <xdr:to>
      <xdr:col>20</xdr:col>
      <xdr:colOff>9525</xdr:colOff>
      <xdr:row>57</xdr:row>
      <xdr:rowOff>3477</xdr:rowOff>
    </xdr:to>
    <xdr:sp macro="" textlink="">
      <xdr:nvSpPr>
        <xdr:cNvPr id="611" name="円/楕円 610">
          <a:extLst>
            <a:ext uri="{FF2B5EF4-FFF2-40B4-BE49-F238E27FC236}">
              <a16:creationId xmlns:a16="http://schemas.microsoft.com/office/drawing/2014/main" id="{00000000-0008-0000-0700-000063020000}"/>
            </a:ext>
          </a:extLst>
        </xdr:cNvPr>
        <xdr:cNvSpPr/>
      </xdr:nvSpPr>
      <xdr:spPr>
        <a:xfrm>
          <a:off x="13652500" y="96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20004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4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106702</xdr:rowOff>
    </xdr:from>
    <xdr:to>
      <xdr:col>18</xdr:col>
      <xdr:colOff>492125</xdr:colOff>
      <xdr:row>58</xdr:row>
      <xdr:rowOff>36852</xdr:rowOff>
    </xdr:to>
    <xdr:sp macro="" textlink="">
      <xdr:nvSpPr>
        <xdr:cNvPr id="613" name="円/楕円 612">
          <a:extLst>
            <a:ext uri="{FF2B5EF4-FFF2-40B4-BE49-F238E27FC236}">
              <a16:creationId xmlns:a16="http://schemas.microsoft.com/office/drawing/2014/main" id="{00000000-0008-0000-0700-000065020000}"/>
            </a:ext>
          </a:extLst>
        </xdr:cNvPr>
        <xdr:cNvSpPr/>
      </xdr:nvSpPr>
      <xdr:spPr>
        <a:xfrm>
          <a:off x="12763500" y="98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27979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33237</xdr:rowOff>
    </xdr:from>
    <xdr:to>
      <xdr:col>23</xdr:col>
      <xdr:colOff>517525</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77787"/>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43906</xdr:rowOff>
    </xdr:from>
    <xdr:to>
      <xdr:col>22</xdr:col>
      <xdr:colOff>365125</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8456"/>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43371</xdr:rowOff>
    </xdr:from>
    <xdr:to>
      <xdr:col>21</xdr:col>
      <xdr:colOff>161925</xdr:colOff>
      <xdr:row>79</xdr:row>
      <xdr:rowOff>43906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792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a:extLst>
            <a:ext uri="{FF2B5EF4-FFF2-40B4-BE49-F238E27FC236}">
              <a16:creationId xmlns:a16="http://schemas.microsoft.com/office/drawing/2014/main" id="{00000000-0008-0000-0700-00008A020000}"/>
            </a:ext>
          </a:extLst>
        </xdr:cNvPr>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43371</xdr:rowOff>
    </xdr:from>
    <xdr:to>
      <xdr:col>19</xdr:col>
      <xdr:colOff>644525</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8792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a:extLst>
            <a:ext uri="{FF2B5EF4-FFF2-40B4-BE49-F238E27FC236}">
              <a16:creationId xmlns:a16="http://schemas.microsoft.com/office/drawing/2014/main" id="{00000000-0008-0000-0700-00008D020000}"/>
            </a:ext>
          </a:extLst>
        </xdr:cNvPr>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a:extLst>
            <a:ext uri="{FF2B5EF4-FFF2-40B4-BE49-F238E27FC236}">
              <a16:creationId xmlns:a16="http://schemas.microsoft.com/office/drawing/2014/main" id="{00000000-0008-0000-0700-00008F020000}"/>
            </a:ext>
          </a:extLst>
        </xdr:cNvPr>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153887</xdr:rowOff>
    </xdr:from>
    <xdr:to>
      <xdr:col>23</xdr:col>
      <xdr:colOff>568325</xdr:colOff>
      <xdr:row>79</xdr:row>
      <xdr:rowOff>84037</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6268700" y="135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113264</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3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164556</xdr:rowOff>
    </xdr:from>
    <xdr:to>
      <xdr:col>21</xdr:col>
      <xdr:colOff>212725</xdr:colOff>
      <xdr:row>79</xdr:row>
      <xdr:rowOff>94706</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4541500" y="135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85833</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3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164021</xdr:rowOff>
    </xdr:from>
    <xdr:to>
      <xdr:col>20</xdr:col>
      <xdr:colOff>9525</xdr:colOff>
      <xdr:row>79</xdr:row>
      <xdr:rowOff>94171</xdr:rowOff>
    </xdr:to>
    <xdr:sp macro="" textlink="">
      <xdr:nvSpPr>
        <xdr:cNvPr id="668" name="円/楕円 667">
          <a:extLst>
            <a:ext uri="{FF2B5EF4-FFF2-40B4-BE49-F238E27FC236}">
              <a16:creationId xmlns:a16="http://schemas.microsoft.com/office/drawing/2014/main" id="{00000000-0008-0000-0700-00009C020000}"/>
            </a:ext>
          </a:extLst>
        </xdr:cNvPr>
        <xdr:cNvSpPr/>
      </xdr:nvSpPr>
      <xdr:spPr>
        <a:xfrm>
          <a:off x="13652500" y="135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85298</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29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123709</xdr:rowOff>
    </xdr:from>
    <xdr:to>
      <xdr:col>23</xdr:col>
      <xdr:colOff>517525</xdr:colOff>
      <xdr:row>96</xdr:row>
      <xdr:rowOff>131569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582909"/>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123709</xdr:rowOff>
    </xdr:from>
    <xdr:to>
      <xdr:col>22</xdr:col>
      <xdr:colOff>365125</xdr:colOff>
      <xdr:row>96</xdr:row>
      <xdr:rowOff>124918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58290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124918</xdr:rowOff>
    </xdr:from>
    <xdr:to>
      <xdr:col>21</xdr:col>
      <xdr:colOff>161925</xdr:colOff>
      <xdr:row>96</xdr:row>
      <xdr:rowOff>128053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584118"/>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127301</xdr:rowOff>
    </xdr:from>
    <xdr:to>
      <xdr:col>19</xdr:col>
      <xdr:colOff>644525</xdr:colOff>
      <xdr:row>96</xdr:row>
      <xdr:rowOff>128053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58650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a:extLst>
            <a:ext uri="{FF2B5EF4-FFF2-40B4-BE49-F238E27FC236}">
              <a16:creationId xmlns:a16="http://schemas.microsoft.com/office/drawing/2014/main" id="{00000000-0008-0000-0700-0000C8020000}"/>
            </a:ext>
          </a:extLst>
        </xdr:cNvPr>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a:extLst>
            <a:ext uri="{FF2B5EF4-FFF2-40B4-BE49-F238E27FC236}">
              <a16:creationId xmlns:a16="http://schemas.microsoft.com/office/drawing/2014/main" id="{00000000-0008-0000-0700-0000CA020000}"/>
            </a:ext>
          </a:extLst>
        </xdr:cNvPr>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80769</xdr:rowOff>
    </xdr:from>
    <xdr:to>
      <xdr:col>23</xdr:col>
      <xdr:colOff>568325</xdr:colOff>
      <xdr:row>97</xdr:row>
      <xdr:rowOff>10919</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6268700" y="165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59196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72909</xdr:rowOff>
    </xdr:from>
    <xdr:to>
      <xdr:col>22</xdr:col>
      <xdr:colOff>415925</xdr:colOff>
      <xdr:row>97</xdr:row>
      <xdr:rowOff>3059</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5430500" y="165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165636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6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74118</xdr:rowOff>
    </xdr:from>
    <xdr:to>
      <xdr:col>21</xdr:col>
      <xdr:colOff>212725</xdr:colOff>
      <xdr:row>97</xdr:row>
      <xdr:rowOff>4268</xdr:rowOff>
    </xdr:to>
    <xdr:sp macro="" textlink="">
      <xdr:nvSpPr>
        <xdr:cNvPr id="725" name="円/楕円 724">
          <a:extLst>
            <a:ext uri="{FF2B5EF4-FFF2-40B4-BE49-F238E27FC236}">
              <a16:creationId xmlns:a16="http://schemas.microsoft.com/office/drawing/2014/main" id="{00000000-0008-0000-0700-0000D5020000}"/>
            </a:ext>
          </a:extLst>
        </xdr:cNvPr>
        <xdr:cNvSpPr/>
      </xdr:nvSpPr>
      <xdr:spPr>
        <a:xfrm>
          <a:off x="14541500" y="165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166845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6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77253</xdr:rowOff>
    </xdr:from>
    <xdr:to>
      <xdr:col>20</xdr:col>
      <xdr:colOff>9525</xdr:colOff>
      <xdr:row>97</xdr:row>
      <xdr:rowOff>7403</xdr:rowOff>
    </xdr:to>
    <xdr:sp macro="" textlink="">
      <xdr:nvSpPr>
        <xdr:cNvPr id="727" name="円/楕円 726">
          <a:extLst>
            <a:ext uri="{FF2B5EF4-FFF2-40B4-BE49-F238E27FC236}">
              <a16:creationId xmlns:a16="http://schemas.microsoft.com/office/drawing/2014/main" id="{00000000-0008-0000-0700-0000D7020000}"/>
            </a:ext>
          </a:extLst>
        </xdr:cNvPr>
        <xdr:cNvSpPr/>
      </xdr:nvSpPr>
      <xdr:spPr>
        <a:xfrm>
          <a:off x="13652500" y="165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169980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62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76501</xdr:rowOff>
    </xdr:from>
    <xdr:to>
      <xdr:col>18</xdr:col>
      <xdr:colOff>492125</xdr:colOff>
      <xdr:row>97</xdr:row>
      <xdr:rowOff>6651</xdr:rowOff>
    </xdr:to>
    <xdr:sp macro="" textlink="">
      <xdr:nvSpPr>
        <xdr:cNvPr id="729" name="円/楕円 728">
          <a:extLst>
            <a:ext uri="{FF2B5EF4-FFF2-40B4-BE49-F238E27FC236}">
              <a16:creationId xmlns:a16="http://schemas.microsoft.com/office/drawing/2014/main" id="{00000000-0008-0000-0700-0000D9020000}"/>
            </a:ext>
          </a:extLst>
        </xdr:cNvPr>
        <xdr:cNvSpPr/>
      </xdr:nvSpPr>
      <xdr:spPr>
        <a:xfrm>
          <a:off x="12763500" y="16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169228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6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a:extLst>
            <a:ext uri="{FF2B5EF4-FFF2-40B4-BE49-F238E27FC236}">
              <a16:creationId xmlns:a16="http://schemas.microsoft.com/office/drawing/2014/main" id="{00000000-0008-0000-0700-000001030000}"/>
            </a:ext>
          </a:extLst>
        </xdr:cNvPr>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a:extLst>
            <a:ext uri="{FF2B5EF4-FFF2-40B4-BE49-F238E27FC236}">
              <a16:creationId xmlns:a16="http://schemas.microsoft.com/office/drawing/2014/main" id="{00000000-0008-0000-0700-000003030000}"/>
            </a:ext>
          </a:extLst>
        </xdr:cNvPr>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a:extLst>
            <a:ext uri="{FF2B5EF4-FFF2-40B4-BE49-F238E27FC236}">
              <a16:creationId xmlns:a16="http://schemas.microsoft.com/office/drawing/2014/main" id="{00000000-0008-0000-0700-00000E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a:extLst>
            <a:ext uri="{FF2B5EF4-FFF2-40B4-BE49-F238E27FC236}">
              <a16:creationId xmlns:a16="http://schemas.microsoft.com/office/drawing/2014/main" id="{00000000-0008-0000-0700-00001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a:extLst>
            <a:ext uri="{FF2B5EF4-FFF2-40B4-BE49-F238E27FC236}">
              <a16:creationId xmlns:a16="http://schemas.microsoft.com/office/drawing/2014/main" id="{00000000-0008-0000-0700-00001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a:extLst>
            <a:ext uri="{FF2B5EF4-FFF2-40B4-BE49-F238E27FC236}">
              <a16:creationId xmlns:a16="http://schemas.microsoft.com/office/drawing/2014/main" id="{00000000-0008-0000-0700-00003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a:extLst>
            <a:ext uri="{FF2B5EF4-FFF2-40B4-BE49-F238E27FC236}">
              <a16:creationId xmlns:a16="http://schemas.microsoft.com/office/drawing/2014/main" id="{00000000-0008-0000-0700-000035030000}"/>
            </a:ext>
          </a:extLst>
        </xdr:cNvPr>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a:extLst>
            <a:ext uri="{FF2B5EF4-FFF2-40B4-BE49-F238E27FC236}">
              <a16:creationId xmlns:a16="http://schemas.microsoft.com/office/drawing/2014/main" id="{00000000-0008-0000-0700-000038030000}"/>
            </a:ext>
          </a:extLst>
        </xdr:cNvPr>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a:extLst>
            <a:ext uri="{FF2B5EF4-FFF2-40B4-BE49-F238E27FC236}">
              <a16:creationId xmlns:a16="http://schemas.microsoft.com/office/drawing/2014/main" id="{00000000-0008-0000-0700-00003A030000}"/>
            </a:ext>
          </a:extLst>
        </xdr:cNvPr>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a:extLst>
            <a:ext uri="{FF2B5EF4-FFF2-40B4-BE49-F238E27FC236}">
              <a16:creationId xmlns:a16="http://schemas.microsoft.com/office/drawing/2014/main" id="{00000000-0008-0000-0700-00004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a:extLst>
            <a:ext uri="{FF2B5EF4-FFF2-40B4-BE49-F238E27FC236}">
              <a16:creationId xmlns:a16="http://schemas.microsoft.com/office/drawing/2014/main" id="{00000000-0008-0000-0700-00004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a:extLst>
            <a:ext uri="{FF2B5EF4-FFF2-40B4-BE49-F238E27FC236}">
              <a16:creationId xmlns:a16="http://schemas.microsoft.com/office/drawing/2014/main" id="{00000000-0008-0000-0700-00004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a:extLst>
            <a:ext uri="{FF2B5EF4-FFF2-40B4-BE49-F238E27FC236}">
              <a16:creationId xmlns:a16="http://schemas.microsoft.com/office/drawing/2014/main" id="{00000000-0008-0000-0700-00004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a:extLst>
            <a:ext uri="{FF2B5EF4-FFF2-40B4-BE49-F238E27FC236}">
              <a16:creationId xmlns:a16="http://schemas.microsoft.com/office/drawing/2014/main" id="{00000000-0008-0000-0700-00004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総務費が住民一人当たり</a:t>
          </a:r>
          <a:r>
            <a:rPr kumimoji="1" lang="en-US" altLang="ja-JP" sz="1300">
              <a:latin typeface="ＭＳ Ｐゴシック"/>
            </a:rPr>
            <a:t>74,990</a:t>
          </a:r>
          <a:r>
            <a:rPr kumimoji="1" lang="ja-JP" altLang="en-US" sz="1300">
              <a:latin typeface="ＭＳ Ｐゴシック"/>
            </a:rPr>
            <a:t>円となり、類似団体平均を上回っている。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これは、ふるさと融資を活用した病院建設事業に対して、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億円の貸付を実施したことにより、貸付金が増加していることが主な要因である。</a:t>
          </a:r>
          <a:b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b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38,147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年度と比べ大幅に減少している。これは、大型事業である学校給食センター整備事業が平成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年度で完了したことが主な要因である。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年度に財政調整基金を取り崩し、水道事業会計へ貸付けを行ったため、一時的に悪化したが、安定した数値を維持している。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実質収支額も、行財政改革の成果等により、安定した数値を維持している。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全ての会計が黒字となっており健全な数値を維持している。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Q37"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15845306</v>
      </c>
      <c r="BO4" s="381"/>
      <c r="BP4" s="381"/>
      <c r="BQ4" s="381"/>
      <c r="BR4" s="381"/>
      <c r="BS4" s="381"/>
      <c r="BT4" s="381"/>
      <c r="BU4" s="382"/>
      <c r="BV4" s="380">
        <v>16447935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10</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14796791</v>
      </c>
      <c r="BO5" s="418"/>
      <c r="BP5" s="418"/>
      <c r="BQ5" s="418"/>
      <c r="BR5" s="418"/>
      <c r="BS5" s="418"/>
      <c r="BT5" s="418"/>
      <c r="BU5" s="419"/>
      <c r="BV5" s="417">
        <v>15381118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94.2</v>
      </c>
      <c r="CU5" s="415"/>
      <c r="CV5" s="415"/>
      <c r="CW5" s="415"/>
      <c r="CX5" s="415"/>
      <c r="CY5" s="415"/>
      <c r="CZ5" s="415"/>
      <c r="DA5" s="416"/>
      <c r="DB5" s="414">
        <v>85.4</v>
      </c>
      <c r="DC5" s="415"/>
      <c r="DD5" s="415"/>
      <c r="DE5" s="415"/>
      <c r="DF5" s="415"/>
      <c r="DG5" s="415"/>
      <c r="DH5" s="415"/>
      <c r="DI5" s="416"/>
      <c r="DJ5" s="139"/>
      <c r="DK5" s="139"/>
      <c r="DL5" s="139"/>
      <c r="DM5" s="139"/>
      <c r="DN5" s="139"/>
      <c r="DO5" s="139"/>
    </row>
    <row r="6" spans="1:119" ht="18.75" customHeight="1" x14ac:dyDescent="0.2">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1048515</v>
      </c>
      <c r="BO6" s="418"/>
      <c r="BP6" s="418"/>
      <c r="BQ6" s="418"/>
      <c r="BR6" s="418"/>
      <c r="BS6" s="418"/>
      <c r="BT6" s="418"/>
      <c r="BU6" s="419"/>
      <c r="BV6" s="417">
        <v>1066817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99.1</v>
      </c>
      <c r="CU6" s="455"/>
      <c r="CV6" s="455"/>
      <c r="CW6" s="455"/>
      <c r="CX6" s="455"/>
      <c r="CY6" s="455"/>
      <c r="CZ6" s="455"/>
      <c r="DA6" s="456"/>
      <c r="DB6" s="454">
        <v>90.7</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78033</v>
      </c>
      <c r="BO7" s="418"/>
      <c r="BP7" s="418"/>
      <c r="BQ7" s="418"/>
      <c r="BR7" s="418"/>
      <c r="BS7" s="418"/>
      <c r="BT7" s="418"/>
      <c r="BU7" s="419"/>
      <c r="BV7" s="417">
        <v>228288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9665869</v>
      </c>
      <c r="CU7" s="418"/>
      <c r="CV7" s="418"/>
      <c r="CW7" s="418"/>
      <c r="CX7" s="418"/>
      <c r="CY7" s="418"/>
      <c r="CZ7" s="418"/>
      <c r="DA7" s="419"/>
      <c r="DB7" s="417">
        <v>9836059</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970482</v>
      </c>
      <c r="BO8" s="418"/>
      <c r="BP8" s="418"/>
      <c r="BQ8" s="418"/>
      <c r="BR8" s="418"/>
      <c r="BS8" s="418"/>
      <c r="BT8" s="418"/>
      <c r="BU8" s="419"/>
      <c r="BV8" s="417">
        <v>838529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0.44</v>
      </c>
      <c r="CU8" s="458"/>
      <c r="CV8" s="458"/>
      <c r="CW8" s="458"/>
      <c r="CX8" s="458"/>
      <c r="CY8" s="458"/>
      <c r="CZ8" s="458"/>
      <c r="DA8" s="459"/>
      <c r="DB8" s="457">
        <v>0.44</v>
      </c>
      <c r="DC8" s="458"/>
      <c r="DD8" s="458"/>
      <c r="DE8" s="458"/>
      <c r="DF8" s="458"/>
      <c r="DG8" s="458"/>
      <c r="DH8" s="458"/>
      <c r="DI8" s="459"/>
      <c r="DJ8" s="139"/>
      <c r="DK8" s="139"/>
      <c r="DL8" s="139"/>
      <c r="DM8" s="139"/>
      <c r="DN8" s="139"/>
      <c r="DO8" s="139"/>
    </row>
    <row r="9" spans="1:119" ht="18.75" customHeight="1" thickBot="1" x14ac:dyDescent="0.25">
      <c r="A9" s="140"/>
      <c r="B9" s="411" t="s">
        <v>97</v>
      </c>
      <c r="C9" s="412"/>
      <c r="D9" s="412"/>
      <c r="E9" s="412"/>
      <c r="F9" s="412"/>
      <c r="G9" s="412"/>
      <c r="H9" s="412"/>
      <c r="I9" s="412"/>
      <c r="J9" s="412"/>
      <c r="K9" s="460"/>
      <c r="L9" s="461" t="s">
        <v>98</v>
      </c>
      <c r="M9" s="462"/>
      <c r="N9" s="462"/>
      <c r="O9" s="462"/>
      <c r="P9" s="462"/>
      <c r="Q9" s="463"/>
      <c r="R9" s="464">
        <v>34235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131953</v>
      </c>
      <c r="BO9" s="418"/>
      <c r="BP9" s="418"/>
      <c r="BQ9" s="418"/>
      <c r="BR9" s="418"/>
      <c r="BS9" s="418"/>
      <c r="BT9" s="418"/>
      <c r="BU9" s="419"/>
      <c r="BV9" s="417">
        <v>3947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13.4</v>
      </c>
      <c r="CU9" s="415"/>
      <c r="CV9" s="415"/>
      <c r="CW9" s="415"/>
      <c r="CX9" s="415"/>
      <c r="CY9" s="415"/>
      <c r="CZ9" s="415"/>
      <c r="DA9" s="416"/>
      <c r="DB9" s="414">
        <v>13.8</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103</v>
      </c>
      <c r="M10" s="447"/>
      <c r="N10" s="447"/>
      <c r="O10" s="447"/>
      <c r="P10" s="447"/>
      <c r="Q10" s="448"/>
      <c r="R10" s="468">
        <v>36114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235553</v>
      </c>
      <c r="BO10" s="418"/>
      <c r="BP10" s="418"/>
      <c r="BQ10" s="418"/>
      <c r="BR10" s="418"/>
      <c r="BS10" s="418"/>
      <c r="BT10" s="418"/>
      <c r="BU10" s="419"/>
      <c r="BV10" s="417">
        <v>439864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2">
      <c r="A12" s="140"/>
      <c r="B12" s="477" t="s">
        <v>114</v>
      </c>
      <c r="C12" s="478"/>
      <c r="D12" s="478"/>
      <c r="E12" s="478"/>
      <c r="F12" s="478"/>
      <c r="G12" s="478"/>
      <c r="H12" s="478"/>
      <c r="I12" s="478"/>
      <c r="J12" s="478"/>
      <c r="K12" s="479"/>
      <c r="L12" s="486" t="s">
        <v>115</v>
      </c>
      <c r="M12" s="487"/>
      <c r="N12" s="487"/>
      <c r="O12" s="487"/>
      <c r="P12" s="487"/>
      <c r="Q12" s="488"/>
      <c r="R12" s="489">
        <v>35108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580000</v>
      </c>
      <c r="BO12" s="418"/>
      <c r="BP12" s="418"/>
      <c r="BQ12" s="418"/>
      <c r="BR12" s="418"/>
      <c r="BS12" s="418"/>
      <c r="BT12" s="418"/>
      <c r="BU12" s="419"/>
      <c r="BV12" s="417">
        <v>145800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123</v>
      </c>
      <c r="N13" s="506"/>
      <c r="O13" s="506"/>
      <c r="P13" s="506"/>
      <c r="Q13" s="507"/>
      <c r="R13" s="498">
        <v>34951</v>
      </c>
      <c r="S13" s="499"/>
      <c r="T13" s="499"/>
      <c r="U13" s="499"/>
      <c r="V13" s="500"/>
      <c r="W13" s="433" t="s">
        <v>124</v>
      </c>
      <c r="X13" s="434"/>
      <c r="Y13" s="434"/>
      <c r="Z13" s="434"/>
      <c r="AA13" s="434"/>
      <c r="AB13" s="424"/>
      <c r="AC13" s="468">
        <v>652</v>
      </c>
      <c r="AD13" s="469"/>
      <c r="AE13" s="469"/>
      <c r="AF13" s="469"/>
      <c r="AG13" s="508"/>
      <c r="AH13" s="468">
        <v>701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-212494</v>
      </c>
      <c r="BO13" s="418"/>
      <c r="BP13" s="418"/>
      <c r="BQ13" s="418"/>
      <c r="BR13" s="418"/>
      <c r="BS13" s="418"/>
      <c r="BT13" s="418"/>
      <c r="BU13" s="419"/>
      <c r="BV13" s="417">
        <v>298011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129</v>
      </c>
      <c r="M14" s="496"/>
      <c r="N14" s="496"/>
      <c r="O14" s="496"/>
      <c r="P14" s="496"/>
      <c r="Q14" s="497"/>
      <c r="R14" s="498">
        <v>35360</v>
      </c>
      <c r="S14" s="499"/>
      <c r="T14" s="499"/>
      <c r="U14" s="499"/>
      <c r="V14" s="500"/>
      <c r="W14" s="407"/>
      <c r="X14" s="408"/>
      <c r="Y14" s="408"/>
      <c r="Z14" s="408"/>
      <c r="AA14" s="408"/>
      <c r="AB14" s="397"/>
      <c r="AC14" s="501">
        <v>4.4000000000000004</v>
      </c>
      <c r="AD14" s="502"/>
      <c r="AE14" s="502"/>
      <c r="AF14" s="502"/>
      <c r="AG14" s="503"/>
      <c r="AH14" s="501">
        <v>4.5999999999999996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20.100000000000001</v>
      </c>
      <c r="CU14" s="513"/>
      <c r="CV14" s="513"/>
      <c r="CW14" s="513"/>
      <c r="CX14" s="513"/>
      <c r="CY14" s="513"/>
      <c r="CZ14" s="513"/>
      <c r="DA14" s="514"/>
      <c r="DB14" s="512">
        <v>18.399999999999999</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123</v>
      </c>
      <c r="N15" s="506"/>
      <c r="O15" s="506"/>
      <c r="P15" s="506"/>
      <c r="Q15" s="507"/>
      <c r="R15" s="498">
        <v>35241</v>
      </c>
      <c r="S15" s="499"/>
      <c r="T15" s="499"/>
      <c r="U15" s="499"/>
      <c r="V15" s="500"/>
      <c r="W15" s="433" t="s">
        <v>131</v>
      </c>
      <c r="X15" s="434"/>
      <c r="Y15" s="434"/>
      <c r="Z15" s="434"/>
      <c r="AA15" s="434"/>
      <c r="AB15" s="424"/>
      <c r="AC15" s="468">
        <v>4782</v>
      </c>
      <c r="AD15" s="469"/>
      <c r="AE15" s="469"/>
      <c r="AF15" s="469"/>
      <c r="AG15" s="508"/>
      <c r="AH15" s="468">
        <v>5049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3380775</v>
      </c>
      <c r="BO15" s="381"/>
      <c r="BP15" s="381"/>
      <c r="BQ15" s="381"/>
      <c r="BR15" s="381"/>
      <c r="BS15" s="381"/>
      <c r="BT15" s="381"/>
      <c r="BU15" s="382"/>
      <c r="BV15" s="380">
        <v>3290672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32.5</v>
      </c>
      <c r="AD16" s="502"/>
      <c r="AE16" s="502"/>
      <c r="AF16" s="502"/>
      <c r="AG16" s="503"/>
      <c r="AH16" s="501">
        <v>33.4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7743794</v>
      </c>
      <c r="BO16" s="418"/>
      <c r="BP16" s="418"/>
      <c r="BQ16" s="418"/>
      <c r="BR16" s="418"/>
      <c r="BS16" s="418"/>
      <c r="BT16" s="418"/>
      <c r="BU16" s="419"/>
      <c r="BV16" s="417">
        <v>7529744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9286</v>
      </c>
      <c r="AD17" s="469"/>
      <c r="AE17" s="469"/>
      <c r="AF17" s="469"/>
      <c r="AG17" s="508"/>
      <c r="AH17" s="468">
        <v>9383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4263519</v>
      </c>
      <c r="BO17" s="418"/>
      <c r="BP17" s="418"/>
      <c r="BQ17" s="418"/>
      <c r="BR17" s="418"/>
      <c r="BS17" s="418"/>
      <c r="BT17" s="418"/>
      <c r="BU17" s="419"/>
      <c r="BV17" s="417">
        <v>4136109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66.459999999999994</v>
      </c>
      <c r="M18" s="530"/>
      <c r="N18" s="530"/>
      <c r="O18" s="530"/>
      <c r="P18" s="530"/>
      <c r="Q18" s="530"/>
      <c r="R18" s="531"/>
      <c r="S18" s="531"/>
      <c r="T18" s="531"/>
      <c r="U18" s="531"/>
      <c r="V18" s="532"/>
      <c r="W18" s="435"/>
      <c r="X18" s="436"/>
      <c r="Y18" s="436"/>
      <c r="Z18" s="436"/>
      <c r="AA18" s="436"/>
      <c r="AB18" s="427"/>
      <c r="AC18" s="533">
        <v>63.1</v>
      </c>
      <c r="AD18" s="534"/>
      <c r="AE18" s="534"/>
      <c r="AF18" s="534"/>
      <c r="AG18" s="535"/>
      <c r="AH18" s="533">
        <v>62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9080789</v>
      </c>
      <c r="BO18" s="418"/>
      <c r="BP18" s="418"/>
      <c r="BQ18" s="418"/>
      <c r="BR18" s="418"/>
      <c r="BS18" s="418"/>
      <c r="BT18" s="418"/>
      <c r="BU18" s="419"/>
      <c r="BV18" s="417">
        <v>8551539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515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11497192</v>
      </c>
      <c r="BO19" s="418"/>
      <c r="BP19" s="418"/>
      <c r="BQ19" s="418"/>
      <c r="BR19" s="418"/>
      <c r="BS19" s="418"/>
      <c r="BT19" s="418"/>
      <c r="BU19" s="419"/>
      <c r="BV19" s="417">
        <v>11369192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12463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13918199</v>
      </c>
      <c r="BO23" s="418"/>
      <c r="BP23" s="418"/>
      <c r="BQ23" s="418"/>
      <c r="BR23" s="418"/>
      <c r="BS23" s="418"/>
      <c r="BT23" s="418"/>
      <c r="BU23" s="419"/>
      <c r="BV23" s="417">
        <v>13710869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7920</v>
      </c>
      <c r="R24" s="469"/>
      <c r="S24" s="469"/>
      <c r="T24" s="469"/>
      <c r="U24" s="469"/>
      <c r="V24" s="508"/>
      <c r="W24" s="563"/>
      <c r="X24" s="551"/>
      <c r="Y24" s="552"/>
      <c r="Z24" s="467" t="s">
        <v>155</v>
      </c>
      <c r="AA24" s="447"/>
      <c r="AB24" s="447"/>
      <c r="AC24" s="447"/>
      <c r="AD24" s="447"/>
      <c r="AE24" s="447"/>
      <c r="AF24" s="447"/>
      <c r="AG24" s="448"/>
      <c r="AH24" s="468">
        <v>212</v>
      </c>
      <c r="AI24" s="469"/>
      <c r="AJ24" s="469"/>
      <c r="AK24" s="469"/>
      <c r="AL24" s="508"/>
      <c r="AM24" s="468">
        <v>661228</v>
      </c>
      <c r="AN24" s="469"/>
      <c r="AO24" s="469"/>
      <c r="AP24" s="469"/>
      <c r="AQ24" s="469"/>
      <c r="AR24" s="508"/>
      <c r="AS24" s="468">
        <v>3119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12723953</v>
      </c>
      <c r="BO24" s="418"/>
      <c r="BP24" s="418"/>
      <c r="BQ24" s="418"/>
      <c r="BR24" s="418"/>
      <c r="BS24" s="418"/>
      <c r="BT24" s="418"/>
      <c r="BU24" s="419"/>
      <c r="BV24" s="417">
        <v>12097588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2</v>
      </c>
      <c r="M25" s="469"/>
      <c r="N25" s="469"/>
      <c r="O25" s="469"/>
      <c r="P25" s="508"/>
      <c r="Q25" s="468">
        <v>6480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1684275</v>
      </c>
      <c r="BO25" s="381"/>
      <c r="BP25" s="381"/>
      <c r="BQ25" s="381"/>
      <c r="BR25" s="381"/>
      <c r="BS25" s="381"/>
      <c r="BT25" s="381"/>
      <c r="BU25" s="382"/>
      <c r="BV25" s="380">
        <v>1201501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5760</v>
      </c>
      <c r="R26" s="469"/>
      <c r="S26" s="469"/>
      <c r="T26" s="469"/>
      <c r="U26" s="469"/>
      <c r="V26" s="508"/>
      <c r="W26" s="563"/>
      <c r="X26" s="551"/>
      <c r="Y26" s="552"/>
      <c r="Z26" s="467" t="s">
        <v>161</v>
      </c>
      <c r="AA26" s="573"/>
      <c r="AB26" s="573"/>
      <c r="AC26" s="573"/>
      <c r="AD26" s="573"/>
      <c r="AE26" s="573"/>
      <c r="AF26" s="573"/>
      <c r="AG26" s="574"/>
      <c r="AH26" s="468">
        <v>9</v>
      </c>
      <c r="AI26" s="469"/>
      <c r="AJ26" s="469"/>
      <c r="AK26" s="469"/>
      <c r="AL26" s="508"/>
      <c r="AM26" s="468">
        <v>25956</v>
      </c>
      <c r="AN26" s="469"/>
      <c r="AO26" s="469"/>
      <c r="AP26" s="469"/>
      <c r="AQ26" s="469"/>
      <c r="AR26" s="508"/>
      <c r="AS26" s="468">
        <v>2884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9384</v>
      </c>
      <c r="BO26" s="418"/>
      <c r="BP26" s="418"/>
      <c r="BQ26" s="418"/>
      <c r="BR26" s="418"/>
      <c r="BS26" s="418"/>
      <c r="BT26" s="418"/>
      <c r="BU26" s="419"/>
      <c r="BV26" s="417">
        <v>9656</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163</v>
      </c>
      <c r="F27" s="447"/>
      <c r="G27" s="447"/>
      <c r="H27" s="447"/>
      <c r="I27" s="447"/>
      <c r="J27" s="447"/>
      <c r="K27" s="448"/>
      <c r="L27" s="468">
        <v>1</v>
      </c>
      <c r="M27" s="469"/>
      <c r="N27" s="469"/>
      <c r="O27" s="469"/>
      <c r="P27" s="508"/>
      <c r="Q27" s="468">
        <v>4500</v>
      </c>
      <c r="R27" s="469"/>
      <c r="S27" s="469"/>
      <c r="T27" s="469"/>
      <c r="U27" s="469"/>
      <c r="V27" s="508"/>
      <c r="W27" s="563"/>
      <c r="X27" s="551"/>
      <c r="Y27" s="552"/>
      <c r="Z27" s="467" t="s">
        <v>164</v>
      </c>
      <c r="AA27" s="447"/>
      <c r="AB27" s="447"/>
      <c r="AC27" s="447"/>
      <c r="AD27" s="447"/>
      <c r="AE27" s="447"/>
      <c r="AF27" s="447"/>
      <c r="AG27" s="448"/>
      <c r="AH27" s="468">
        <v>30</v>
      </c>
      <c r="AI27" s="469"/>
      <c r="AJ27" s="469"/>
      <c r="AK27" s="469"/>
      <c r="AL27" s="508"/>
      <c r="AM27" s="468">
        <v>83850</v>
      </c>
      <c r="AN27" s="469"/>
      <c r="AO27" s="469"/>
      <c r="AP27" s="469"/>
      <c r="AQ27" s="469"/>
      <c r="AR27" s="508"/>
      <c r="AS27" s="468">
        <v>2795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471911</v>
      </c>
      <c r="BO27" s="587"/>
      <c r="BP27" s="587"/>
      <c r="BQ27" s="587"/>
      <c r="BR27" s="587"/>
      <c r="BS27" s="587"/>
      <c r="BT27" s="587"/>
      <c r="BU27" s="588"/>
      <c r="BV27" s="586">
        <v>471721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166</v>
      </c>
      <c r="F28" s="447"/>
      <c r="G28" s="447"/>
      <c r="H28" s="447"/>
      <c r="I28" s="447"/>
      <c r="J28" s="447"/>
      <c r="K28" s="448"/>
      <c r="L28" s="468">
        <v>1</v>
      </c>
      <c r="M28" s="469"/>
      <c r="N28" s="469"/>
      <c r="O28" s="469"/>
      <c r="P28" s="508"/>
      <c r="Q28" s="468">
        <v>3800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5615506</v>
      </c>
      <c r="BO28" s="381"/>
      <c r="BP28" s="381"/>
      <c r="BQ28" s="381"/>
      <c r="BR28" s="381"/>
      <c r="BS28" s="381"/>
      <c r="BT28" s="381"/>
      <c r="BU28" s="382"/>
      <c r="BV28" s="380">
        <v>5469953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170</v>
      </c>
      <c r="F29" s="447"/>
      <c r="G29" s="447"/>
      <c r="H29" s="447"/>
      <c r="I29" s="447"/>
      <c r="J29" s="447"/>
      <c r="K29" s="448"/>
      <c r="L29" s="468">
        <v>16</v>
      </c>
      <c r="M29" s="469"/>
      <c r="N29" s="469"/>
      <c r="O29" s="469"/>
      <c r="P29" s="508"/>
      <c r="Q29" s="468">
        <v>3500</v>
      </c>
      <c r="R29" s="469"/>
      <c r="S29" s="469"/>
      <c r="T29" s="469"/>
      <c r="U29" s="469"/>
      <c r="V29" s="508"/>
      <c r="W29" s="564"/>
      <c r="X29" s="565"/>
      <c r="Y29" s="566"/>
      <c r="Z29" s="467" t="s">
        <v>171</v>
      </c>
      <c r="AA29" s="447"/>
      <c r="AB29" s="447"/>
      <c r="AC29" s="447"/>
      <c r="AD29" s="447"/>
      <c r="AE29" s="447"/>
      <c r="AF29" s="447"/>
      <c r="AG29" s="448"/>
      <c r="AH29" s="468">
        <v>242</v>
      </c>
      <c r="AI29" s="469"/>
      <c r="AJ29" s="469"/>
      <c r="AK29" s="469"/>
      <c r="AL29" s="508"/>
      <c r="AM29" s="468">
        <v>745078</v>
      </c>
      <c r="AN29" s="469"/>
      <c r="AO29" s="469"/>
      <c r="AP29" s="469"/>
      <c r="AQ29" s="469"/>
      <c r="AR29" s="508"/>
      <c r="AS29" s="468">
        <v>3079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135524</v>
      </c>
      <c r="BO29" s="418"/>
      <c r="BP29" s="418"/>
      <c r="BQ29" s="418"/>
      <c r="BR29" s="418"/>
      <c r="BS29" s="418"/>
      <c r="BT29" s="418"/>
      <c r="BU29" s="419"/>
      <c r="BV29" s="417">
        <v>135499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3248689</v>
      </c>
      <c r="BO30" s="587"/>
      <c r="BP30" s="587"/>
      <c r="BQ30" s="587"/>
      <c r="BR30" s="587"/>
      <c r="BS30" s="587"/>
      <c r="BT30" s="587"/>
      <c r="BU30" s="588"/>
      <c r="BV30" s="586">
        <v>3386705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浅口市国民健康保険特別会計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浅口市水道事業会計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浅口市公共下水道事業特別会計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岡山県西南水道企業団</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浅口市土地開発公社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2">
      <c r="A35" s="140"/>
      <c r="B35" s="166"/>
      <c r="C35" s="598">
        <f>IF(E35="","",C34+1)</f>
        <v>2</v>
      </c>
      <c r="D35" s="598"/>
      <c r="E35" s="599" t="str">
        <f>IF('各会計、関係団体の財政状況及び健全化判断比率'!B8="","",'各会計、関係団体の財政状況及び健全化判断比率'!B8)</f>
        <v>浅口市住宅新築資金等貸付事業特別会計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浅口市介護保険特別会計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浅口市工業団地開発事業特別会計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岡山県市町村総合事務組合貸付金特別会計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f>IF(E36="","",C35+1)</f>
        <v>3</v>
      </c>
      <c r="D36" s="598"/>
      <c r="E36" s="599" t="str">
        <f>IF('各会計、関係団体の財政状況及び健全化判断比率'!B9="","",'各会計、関係団体の財政状況及び健全化判断比率'!B9)</f>
        <v>浅口市畑地かんがい給水事業特別会計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浅口市後期高齢者医療特別会計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岡山県市町村総合事務組合一般会計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岡山県後期高齢者医療広域連合特別会計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倉敷西部清掃施設組合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岡山県市町村税整理組合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岡山県西部環境整備施設組合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岡山県西部衛生施設組合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岡山県市町村総合事務組合拠出金事業特別会計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備南競艇事業組合一般会計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84" t="s">
        <v>528</v>
      </c>
      <c r="D34" s="1184"/>
      <c r="E34" s="1185"/>
      <c r="F34" s="32">
        <v>8.6999999999999993</v>
      </c>
      <c r="G34" s="33">
        <v>10.9</v>
      </c>
      <c r="H34" s="33">
        <v>12.45</v>
      </c>
      <c r="I34" s="33">
        <v>13.57</v>
      </c>
      <c r="J34" s="34">
        <v>14.93</v>
      </c>
      <c r="K34" s="22"/>
      <c r="L34" s="22"/>
      <c r="M34" s="22"/>
      <c r="N34" s="22"/>
      <c r="O34" s="22"/>
      <c r="P34" s="22"/>
    </row>
    <row r="35" spans="1:16" ht="39" customHeight="1" x14ac:dyDescent="0.2">
      <c r="A35" s="22"/>
      <c r="B35" s="35"/>
      <c r="C35" s="1178" t="s">
        <v>529</v>
      </c>
      <c r="D35" s="1179"/>
      <c r="E35" s="1180"/>
      <c r="F35" s="36">
        <v>8.26</v>
      </c>
      <c r="G35" s="37">
        <v>8.56</v>
      </c>
      <c r="H35" s="37">
        <v>8.56</v>
      </c>
      <c r="I35" s="37">
        <v>8.5</v>
      </c>
      <c r="J35" s="38">
        <v>9.98</v>
      </c>
      <c r="K35" s="22"/>
      <c r="L35" s="22"/>
      <c r="M35" s="22"/>
      <c r="N35" s="22"/>
      <c r="O35" s="22"/>
      <c r="P35" s="22"/>
    </row>
    <row r="36" spans="1:16" ht="39" customHeight="1" x14ac:dyDescent="0.2">
      <c r="A36" s="22"/>
      <c r="B36" s="35"/>
      <c r="C36" s="1178" t="s">
        <v>530</v>
      </c>
      <c r="D36" s="1179"/>
      <c r="E36" s="1180"/>
      <c r="F36" s="36">
        <v>4.5999999999999996</v>
      </c>
      <c r="G36" s="37">
        <v>4.8600000000000003</v>
      </c>
      <c r="H36" s="37">
        <v>4.13</v>
      </c>
      <c r="I36" s="37">
        <v>3.43</v>
      </c>
      <c r="J36" s="38">
        <v>4.42</v>
      </c>
      <c r="K36" s="22"/>
      <c r="L36" s="22"/>
      <c r="M36" s="22"/>
      <c r="N36" s="22"/>
      <c r="O36" s="22"/>
      <c r="P36" s="22"/>
    </row>
    <row r="37" spans="1:16" ht="39" customHeight="1" x14ac:dyDescent="0.2">
      <c r="A37" s="22"/>
      <c r="B37" s="35"/>
      <c r="C37" s="1178" t="s">
        <v>531</v>
      </c>
      <c r="D37" s="1179"/>
      <c r="E37" s="1180"/>
      <c r="F37" s="36">
        <v>0.74</v>
      </c>
      <c r="G37" s="37">
        <v>0.37</v>
      </c>
      <c r="H37" s="37">
        <v>0.79</v>
      </c>
      <c r="I37" s="37">
        <v>0.5</v>
      </c>
      <c r="J37" s="38">
        <v>1.87</v>
      </c>
      <c r="K37" s="22"/>
      <c r="L37" s="22"/>
      <c r="M37" s="22"/>
      <c r="N37" s="22"/>
      <c r="O37" s="22"/>
      <c r="P37" s="22"/>
    </row>
    <row r="38" spans="1:16" ht="39" customHeight="1" x14ac:dyDescent="0.2">
      <c r="A38" s="22"/>
      <c r="B38" s="35"/>
      <c r="C38" s="1178" t="s">
        <v>532</v>
      </c>
      <c r="D38" s="1179"/>
      <c r="E38" s="1180"/>
      <c r="F38" s="36">
        <v>0.39</v>
      </c>
      <c r="G38" s="37">
        <v>0.34</v>
      </c>
      <c r="H38" s="37">
        <v>0.21</v>
      </c>
      <c r="I38" s="37">
        <v>0.3</v>
      </c>
      <c r="J38" s="38">
        <v>0.26</v>
      </c>
      <c r="K38" s="22"/>
      <c r="L38" s="22"/>
      <c r="M38" s="22"/>
      <c r="N38" s="22"/>
      <c r="O38" s="22"/>
      <c r="P38" s="22"/>
    </row>
    <row r="39" spans="1:16" ht="39" customHeight="1" x14ac:dyDescent="0.2">
      <c r="A39" s="22"/>
      <c r="B39" s="35"/>
      <c r="C39" s="1178" t="s">
        <v>533</v>
      </c>
      <c r="D39" s="1179"/>
      <c r="E39" s="1180"/>
      <c r="F39" s="36">
        <v>1.44</v>
      </c>
      <c r="G39" s="37">
        <v>0.73</v>
      </c>
      <c r="H39" s="37">
        <v>0.34</v>
      </c>
      <c r="I39" s="37">
        <v>0.17</v>
      </c>
      <c r="J39" s="38">
        <v>0.14000000000000001</v>
      </c>
      <c r="K39" s="22"/>
      <c r="L39" s="22"/>
      <c r="M39" s="22"/>
      <c r="N39" s="22"/>
      <c r="O39" s="22"/>
      <c r="P39" s="22"/>
    </row>
    <row r="40" spans="1:16" ht="39" customHeight="1" x14ac:dyDescent="0.2">
      <c r="A40" s="22"/>
      <c r="B40" s="35"/>
      <c r="C40" s="1178" t="s">
        <v>534</v>
      </c>
      <c r="D40" s="1179"/>
      <c r="E40" s="1180"/>
      <c r="F40" s="36">
        <v>0</v>
      </c>
      <c r="G40" s="37">
        <v>0.01</v>
      </c>
      <c r="H40" s="37">
        <v>0.02</v>
      </c>
      <c r="I40" s="37">
        <v>0.01</v>
      </c>
      <c r="J40" s="38">
        <v>0.04</v>
      </c>
      <c r="K40" s="22"/>
      <c r="L40" s="22"/>
      <c r="M40" s="22"/>
      <c r="N40" s="22"/>
      <c r="O40" s="22"/>
      <c r="P40" s="22"/>
    </row>
    <row r="41" spans="1:16" ht="39" customHeight="1" x14ac:dyDescent="0.2">
      <c r="A41" s="22"/>
      <c r="B41" s="35"/>
      <c r="C41" s="1178" t="s">
        <v>535</v>
      </c>
      <c r="D41" s="1179"/>
      <c r="E41" s="1180"/>
      <c r="F41" s="36">
        <v>0.02</v>
      </c>
      <c r="G41" s="37">
        <v>0.02</v>
      </c>
      <c r="H41" s="37">
        <v>0.02</v>
      </c>
      <c r="I41" s="37">
        <v>0</v>
      </c>
      <c r="J41" s="38">
        <v>0.01</v>
      </c>
      <c r="K41" s="22"/>
      <c r="L41" s="22"/>
      <c r="M41" s="22"/>
      <c r="N41" s="22"/>
      <c r="O41" s="22"/>
      <c r="P41" s="22"/>
    </row>
    <row r="42" spans="1:16" ht="39" customHeight="1" x14ac:dyDescent="0.2">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5">
      <c r="A43" s="22"/>
      <c r="B43" s="40"/>
      <c r="C43" s="1181" t="s">
        <v>537</v>
      </c>
      <c r="D43" s="1182"/>
      <c r="E43" s="118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I4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1547</v>
      </c>
      <c r="L45" s="60">
        <v>1607</v>
      </c>
      <c r="M45" s="60">
        <v>1601</v>
      </c>
      <c r="N45" s="60">
        <v>1590</v>
      </c>
      <c r="O45" s="61">
        <v>1553</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2">
      <c r="A48" s="48"/>
      <c r="B48" s="1196"/>
      <c r="C48" s="1197"/>
      <c r="D48" s="62"/>
      <c r="E48" s="1188" t="s">
        <v>15</v>
      </c>
      <c r="F48" s="1188"/>
      <c r="G48" s="1188"/>
      <c r="H48" s="1188"/>
      <c r="I48" s="1188"/>
      <c r="J48" s="1189"/>
      <c r="K48" s="63">
        <v>866</v>
      </c>
      <c r="L48" s="64">
        <v>852</v>
      </c>
      <c r="M48" s="64">
        <v>875</v>
      </c>
      <c r="N48" s="64">
        <v>880</v>
      </c>
      <c r="O48" s="65">
        <v>1007</v>
      </c>
      <c r="P48" s="48"/>
      <c r="Q48" s="48"/>
      <c r="R48" s="48"/>
      <c r="S48" s="48"/>
      <c r="T48" s="48"/>
      <c r="U48" s="48"/>
    </row>
    <row r="49" spans="1:21" ht="30.75" customHeight="1" x14ac:dyDescent="0.2">
      <c r="A49" s="48"/>
      <c r="B49" s="1196"/>
      <c r="C49" s="1197"/>
      <c r="D49" s="62"/>
      <c r="E49" s="1188" t="s">
        <v>16</v>
      </c>
      <c r="F49" s="1188"/>
      <c r="G49" s="1188"/>
      <c r="H49" s="1188"/>
      <c r="I49" s="1188"/>
      <c r="J49" s="1189"/>
      <c r="K49" s="63">
        <v>107</v>
      </c>
      <c r="L49" s="64">
        <v>62</v>
      </c>
      <c r="M49" s="64">
        <v>29</v>
      </c>
      <c r="N49" s="64">
        <v>24</v>
      </c>
      <c r="O49" s="65">
        <v>40</v>
      </c>
      <c r="P49" s="48"/>
      <c r="Q49" s="48"/>
      <c r="R49" s="48"/>
      <c r="S49" s="48"/>
      <c r="T49" s="48"/>
      <c r="U49" s="48"/>
    </row>
    <row r="50" spans="1:21" ht="30.75" customHeight="1" x14ac:dyDescent="0.2">
      <c r="A50" s="48"/>
      <c r="B50" s="1196"/>
      <c r="C50" s="1197"/>
      <c r="D50" s="62"/>
      <c r="E50" s="1188" t="s">
        <v>17</v>
      </c>
      <c r="F50" s="1188"/>
      <c r="G50" s="1188"/>
      <c r="H50" s="1188"/>
      <c r="I50" s="1188"/>
      <c r="J50" s="1189"/>
      <c r="K50" s="63">
        <v>83</v>
      </c>
      <c r="L50" s="64">
        <v>80</v>
      </c>
      <c r="M50" s="64">
        <v>77</v>
      </c>
      <c r="N50" s="64">
        <v>74</v>
      </c>
      <c r="O50" s="65">
        <v>67</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1582</v>
      </c>
      <c r="L52" s="64">
        <v>1677</v>
      </c>
      <c r="M52" s="64">
        <v>1753</v>
      </c>
      <c r="N52" s="64">
        <v>1748</v>
      </c>
      <c r="O52" s="65">
        <v>1766</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1021</v>
      </c>
      <c r="L53" s="69">
        <v>924</v>
      </c>
      <c r="M53" s="69">
        <v>829</v>
      </c>
      <c r="N53" s="69">
        <v>820</v>
      </c>
      <c r="O53" s="70">
        <v>901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520</v>
      </c>
      <c r="J40" s="79" t="s">
        <v>521</v>
      </c>
      <c r="K40" s="79" t="s">
        <v>522</v>
      </c>
      <c r="L40" s="79" t="s">
        <v>523</v>
      </c>
      <c r="M40" s="80" t="s">
        <v>524</v>
      </c>
    </row>
    <row r="41" spans="2:13" ht="27.75" customHeight="1" x14ac:dyDescent="0.2">
      <c r="B41" s="1202" t="s">
        <v>24</v>
      </c>
      <c r="C41" s="1203"/>
      <c r="D41" s="81"/>
      <c r="E41" s="1208" t="s">
        <v>25</v>
      </c>
      <c r="F41" s="1208"/>
      <c r="G41" s="1208"/>
      <c r="H41" s="1209"/>
      <c r="I41" s="82">
        <v>13102</v>
      </c>
      <c r="J41" s="83">
        <v>13150</v>
      </c>
      <c r="K41" s="83">
        <v>12941</v>
      </c>
      <c r="L41" s="83">
        <v>13711</v>
      </c>
      <c r="M41" s="84">
        <v>13918</v>
      </c>
    </row>
    <row r="42" spans="2:13" ht="27.75" customHeight="1" x14ac:dyDescent="0.2">
      <c r="B42" s="1204"/>
      <c r="C42" s="1205"/>
      <c r="D42" s="85"/>
      <c r="E42" s="1210" t="s">
        <v>26</v>
      </c>
      <c r="F42" s="1210"/>
      <c r="G42" s="1210"/>
      <c r="H42" s="1211"/>
      <c r="I42" s="86">
        <v>1176</v>
      </c>
      <c r="J42" s="87">
        <v>1030</v>
      </c>
      <c r="K42" s="87">
        <v>891</v>
      </c>
      <c r="L42" s="87">
        <v>756</v>
      </c>
      <c r="M42" s="88">
        <v>673</v>
      </c>
    </row>
    <row r="43" spans="2:13" ht="27.75" customHeight="1" x14ac:dyDescent="0.2">
      <c r="B43" s="1204"/>
      <c r="C43" s="1205"/>
      <c r="D43" s="85"/>
      <c r="E43" s="1210" t="s">
        <v>27</v>
      </c>
      <c r="F43" s="1210"/>
      <c r="G43" s="1210"/>
      <c r="H43" s="1211"/>
      <c r="I43" s="86">
        <v>12636</v>
      </c>
      <c r="J43" s="87">
        <v>12156</v>
      </c>
      <c r="K43" s="87">
        <v>11832</v>
      </c>
      <c r="L43" s="87">
        <v>11374</v>
      </c>
      <c r="M43" s="88">
        <v>11592</v>
      </c>
    </row>
    <row r="44" spans="2:13" ht="27.75" customHeight="1" x14ac:dyDescent="0.2">
      <c r="B44" s="1204"/>
      <c r="C44" s="1205"/>
      <c r="D44" s="85"/>
      <c r="E44" s="1210" t="s">
        <v>28</v>
      </c>
      <c r="F44" s="1210"/>
      <c r="G44" s="1210"/>
      <c r="H44" s="1211"/>
      <c r="I44" s="86">
        <v>169</v>
      </c>
      <c r="J44" s="87">
        <v>278</v>
      </c>
      <c r="K44" s="87">
        <v>381</v>
      </c>
      <c r="L44" s="87">
        <v>405</v>
      </c>
      <c r="M44" s="88">
        <v>420</v>
      </c>
    </row>
    <row r="45" spans="2:13" ht="27.75" customHeight="1" x14ac:dyDescent="0.2">
      <c r="B45" s="1204"/>
      <c r="C45" s="1205"/>
      <c r="D45" s="85"/>
      <c r="E45" s="1210" t="s">
        <v>29</v>
      </c>
      <c r="F45" s="1210"/>
      <c r="G45" s="1210"/>
      <c r="H45" s="1211"/>
      <c r="I45" s="86">
        <v>2170</v>
      </c>
      <c r="J45" s="87">
        <v>2066</v>
      </c>
      <c r="K45" s="87">
        <v>1926</v>
      </c>
      <c r="L45" s="87">
        <v>1791</v>
      </c>
      <c r="M45" s="88">
        <v>1760</v>
      </c>
    </row>
    <row r="46" spans="2:13" ht="27.75" customHeight="1" x14ac:dyDescent="0.2">
      <c r="B46" s="1204"/>
      <c r="C46" s="1205"/>
      <c r="D46" s="89"/>
      <c r="E46" s="1210" t="s">
        <v>30</v>
      </c>
      <c r="F46" s="1210"/>
      <c r="G46" s="1210"/>
      <c r="H46" s="1211"/>
      <c r="I46" s="86" t="s">
        <v>480</v>
      </c>
      <c r="J46" s="87" t="s">
        <v>480</v>
      </c>
      <c r="K46" s="87" t="s">
        <v>480</v>
      </c>
      <c r="L46" s="87" t="s">
        <v>480</v>
      </c>
      <c r="M46" s="88" t="s">
        <v>480</v>
      </c>
    </row>
    <row r="47" spans="2:13" ht="27.75" customHeight="1" x14ac:dyDescent="0.2">
      <c r="B47" s="1204"/>
      <c r="C47" s="1205"/>
      <c r="D47" s="90"/>
      <c r="E47" s="1212" t="s">
        <v>31</v>
      </c>
      <c r="F47" s="1213"/>
      <c r="G47" s="1213"/>
      <c r="H47" s="1214"/>
      <c r="I47" s="86" t="s">
        <v>480</v>
      </c>
      <c r="J47" s="87" t="s">
        <v>480</v>
      </c>
      <c r="K47" s="87" t="s">
        <v>480</v>
      </c>
      <c r="L47" s="87" t="s">
        <v>480</v>
      </c>
      <c r="M47" s="88" t="s">
        <v>480</v>
      </c>
    </row>
    <row r="48" spans="2:13" ht="27.75" customHeight="1" x14ac:dyDescent="0.2">
      <c r="B48" s="1204"/>
      <c r="C48" s="1205"/>
      <c r="D48" s="85"/>
      <c r="E48" s="1210" t="s">
        <v>32</v>
      </c>
      <c r="F48" s="1210"/>
      <c r="G48" s="1210"/>
      <c r="H48" s="1211"/>
      <c r="I48" s="86" t="s">
        <v>480</v>
      </c>
      <c r="J48" s="87" t="s">
        <v>480</v>
      </c>
      <c r="K48" s="87" t="s">
        <v>480</v>
      </c>
      <c r="L48" s="87" t="s">
        <v>480</v>
      </c>
      <c r="M48" s="88" t="s">
        <v>480</v>
      </c>
    </row>
    <row r="49" spans="2:13" ht="27.75" customHeight="1" x14ac:dyDescent="0.2">
      <c r="B49" s="1206"/>
      <c r="C49" s="1207"/>
      <c r="D49" s="85"/>
      <c r="E49" s="1210" t="s">
        <v>33</v>
      </c>
      <c r="F49" s="1210"/>
      <c r="G49" s="1210"/>
      <c r="H49" s="1211"/>
      <c r="I49" s="86" t="s">
        <v>480</v>
      </c>
      <c r="J49" s="87" t="s">
        <v>480</v>
      </c>
      <c r="K49" s="87" t="s">
        <v>480</v>
      </c>
      <c r="L49" s="87" t="s">
        <v>480</v>
      </c>
      <c r="M49" s="88" t="s">
        <v>480</v>
      </c>
    </row>
    <row r="50" spans="2:13" ht="27.75" customHeight="1" x14ac:dyDescent="0.2">
      <c r="B50" s="1215" t="s">
        <v>34</v>
      </c>
      <c r="C50" s="1216"/>
      <c r="D50" s="91"/>
      <c r="E50" s="1210" t="s">
        <v>35</v>
      </c>
      <c r="F50" s="1210"/>
      <c r="G50" s="1210"/>
      <c r="H50" s="1211"/>
      <c r="I50" s="86">
        <v>6331</v>
      </c>
      <c r="J50" s="87">
        <v>7077</v>
      </c>
      <c r="K50" s="87">
        <v>7107</v>
      </c>
      <c r="L50" s="87">
        <v>7804</v>
      </c>
      <c r="M50" s="88">
        <v>7796</v>
      </c>
    </row>
    <row r="51" spans="2:13" ht="27.75" customHeight="1" x14ac:dyDescent="0.2">
      <c r="B51" s="1204"/>
      <c r="C51" s="1205"/>
      <c r="D51" s="85"/>
      <c r="E51" s="1210" t="s">
        <v>36</v>
      </c>
      <c r="F51" s="1210"/>
      <c r="G51" s="1210"/>
      <c r="H51" s="1211"/>
      <c r="I51" s="86">
        <v>609</v>
      </c>
      <c r="J51" s="87">
        <v>530</v>
      </c>
      <c r="K51" s="87">
        <v>460</v>
      </c>
      <c r="L51" s="87">
        <v>397</v>
      </c>
      <c r="M51" s="88">
        <v>1352</v>
      </c>
    </row>
    <row r="52" spans="2:13" ht="27.75" customHeight="1" x14ac:dyDescent="0.2">
      <c r="B52" s="1206"/>
      <c r="C52" s="1207"/>
      <c r="D52" s="85"/>
      <c r="E52" s="1210" t="s">
        <v>37</v>
      </c>
      <c r="F52" s="1210"/>
      <c r="G52" s="1210"/>
      <c r="H52" s="1211"/>
      <c r="I52" s="86">
        <v>18627</v>
      </c>
      <c r="J52" s="87">
        <v>18251</v>
      </c>
      <c r="K52" s="87">
        <v>18074</v>
      </c>
      <c r="L52" s="87">
        <v>18339</v>
      </c>
      <c r="M52" s="88">
        <v>17617</v>
      </c>
    </row>
    <row r="53" spans="2:13" ht="27.75" customHeight="1" thickBot="1" x14ac:dyDescent="0.25">
      <c r="B53" s="1217" t="s">
        <v>38</v>
      </c>
      <c r="C53" s="1218"/>
      <c r="D53" s="92"/>
      <c r="E53" s="1219" t="s">
        <v>39</v>
      </c>
      <c r="F53" s="1219"/>
      <c r="G53" s="1219"/>
      <c r="H53" s="1220"/>
      <c r="I53" s="93">
        <v>3686</v>
      </c>
      <c r="J53" s="94">
        <v>2822</v>
      </c>
      <c r="K53" s="94">
        <v>2331</v>
      </c>
      <c r="L53" s="94">
        <v>1497</v>
      </c>
      <c r="M53" s="95">
        <v>1598</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topLeftCell="A61" zoomScaleNormal="100" zoomScaleSheetLayoutView="55" workbookViewId="0">
      <selection activeCell="G65" sqref="G65:O69"/>
    </sheetView>
  </sheetViews>
  <sheetFormatPr defaultColWidth="0" defaultRowHeight="0"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71"/>
      <c r="B1" s="373"/>
      <c r="P1" s="246"/>
      <c r="Q1" s="246"/>
    </row>
    <row r="2" spans="1:51" ht="25.8" x14ac:dyDescent="0.3">
      <c r="A2" s="371"/>
      <c r="C2" s="372"/>
      <c r="P2" s="246"/>
      <c r="Q2" s="246"/>
    </row>
    <row r="3" spans="1:51" ht="25.8" x14ac:dyDescent="0.3">
      <c r="A3" s="371"/>
      <c r="C3" s="372"/>
      <c r="P3" s="246"/>
      <c r="Q3" s="246"/>
    </row>
    <row r="4" spans="1:51" s="370"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576</v>
      </c>
    </row>
    <row r="11" spans="1:51" s="370"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576</v>
      </c>
    </row>
    <row r="13" spans="1:51" s="370"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x14ac:dyDescent="0.2">
      <c r="P19" s="246"/>
      <c r="Q19" s="246"/>
    </row>
    <row r="20" spans="1:259" ht="13.2" x14ac:dyDescent="0.2">
      <c r="P20" s="246"/>
      <c r="Q20" s="246"/>
    </row>
    <row r="21" spans="1:259" ht="16.2" x14ac:dyDescent="0.2">
      <c r="B21" s="369"/>
      <c r="C21" s="248"/>
      <c r="D21" s="248"/>
      <c r="E21" s="248"/>
      <c r="F21" s="248"/>
      <c r="G21" s="248"/>
      <c r="H21" s="248"/>
      <c r="I21" s="248"/>
      <c r="J21" s="248"/>
      <c r="K21" s="248"/>
      <c r="L21" s="248"/>
      <c r="M21" s="248"/>
      <c r="N21" s="368"/>
      <c r="O21" s="248"/>
      <c r="P21" s="249"/>
      <c r="Q21" s="246"/>
      <c r="IY21" s="367"/>
    </row>
    <row r="22" spans="1:259" ht="16.2" x14ac:dyDescent="0.2">
      <c r="B22" s="250"/>
      <c r="IY22" s="366"/>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6"/>
      <c r="C40" s="246"/>
      <c r="D40" s="246"/>
      <c r="E40" s="246"/>
      <c r="F40" s="246"/>
      <c r="G40" s="246"/>
      <c r="H40" s="246"/>
      <c r="I40" s="246"/>
      <c r="J40" s="246"/>
      <c r="K40" s="246"/>
      <c r="L40" s="246"/>
      <c r="M40" s="246"/>
      <c r="N40" s="246"/>
      <c r="O40" s="246"/>
      <c r="P40" s="356"/>
      <c r="Q40" s="246"/>
    </row>
    <row r="41" spans="2:17" ht="16.2" x14ac:dyDescent="0.2">
      <c r="B41" s="247" t="s">
        <v>575</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5" t="s">
        <v>569</v>
      </c>
      <c r="I42" s="354"/>
      <c r="J42" s="354"/>
      <c r="K42" s="354"/>
      <c r="L42" s="246"/>
      <c r="M42" s="246"/>
      <c r="N42" s="246"/>
      <c r="O42" s="246"/>
    </row>
    <row r="43" spans="2:17" ht="13.2" x14ac:dyDescent="0.2">
      <c r="B43" s="250"/>
      <c r="C43" s="246"/>
      <c r="D43" s="246"/>
      <c r="E43" s="246"/>
      <c r="F43" s="246"/>
      <c r="G43" s="1235" t="s">
        <v>574</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65"/>
      <c r="I48" s="365"/>
      <c r="J48" s="365"/>
    </row>
    <row r="49" spans="1:17" ht="13.2" x14ac:dyDescent="0.2">
      <c r="B49" s="250"/>
      <c r="C49" s="246"/>
      <c r="D49" s="246"/>
      <c r="E49" s="246"/>
      <c r="F49" s="246"/>
      <c r="G49" s="245" t="s">
        <v>573</v>
      </c>
    </row>
    <row r="50" spans="1:17" ht="13.2" x14ac:dyDescent="0.2">
      <c r="B50" s="250"/>
      <c r="C50" s="246"/>
      <c r="D50" s="246"/>
      <c r="E50" s="246"/>
      <c r="F50" s="246"/>
      <c r="G50" s="1244"/>
      <c r="H50" s="1245"/>
      <c r="I50" s="1245"/>
      <c r="J50" s="1246"/>
      <c r="K50" s="347" t="s">
        <v>520</v>
      </c>
      <c r="L50" s="347" t="s">
        <v>521</v>
      </c>
      <c r="M50" s="347" t="s">
        <v>522</v>
      </c>
      <c r="N50" s="347" t="s">
        <v>523</v>
      </c>
      <c r="O50" s="347" t="s">
        <v>524</v>
      </c>
    </row>
    <row r="51" spans="1:17" ht="13.2" x14ac:dyDescent="0.2">
      <c r="B51" s="250"/>
      <c r="C51" s="246"/>
      <c r="D51" s="246"/>
      <c r="E51" s="246"/>
      <c r="F51" s="246"/>
      <c r="G51" s="1247" t="s">
        <v>566</v>
      </c>
      <c r="H51" s="1248"/>
      <c r="I51" s="1253" t="s">
        <v>564</v>
      </c>
      <c r="J51" s="1253"/>
      <c r="K51" s="1255"/>
      <c r="L51" s="1255"/>
      <c r="M51" s="1255"/>
      <c r="N51" s="1221">
        <v>18.399999999999999</v>
      </c>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572</v>
      </c>
      <c r="J53" s="1233"/>
      <c r="K53" s="1256"/>
      <c r="L53" s="1256"/>
      <c r="M53" s="1256"/>
      <c r="N53" s="1225">
        <v>47.4</v>
      </c>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565</v>
      </c>
      <c r="H55" s="1228"/>
      <c r="I55" s="1233" t="s">
        <v>564</v>
      </c>
      <c r="J55" s="1233"/>
      <c r="K55" s="1255"/>
      <c r="L55" s="1255"/>
      <c r="M55" s="1255"/>
      <c r="N55" s="1221">
        <v>56.8</v>
      </c>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571</v>
      </c>
      <c r="J57" s="1223"/>
      <c r="K57" s="1256"/>
      <c r="L57" s="1256"/>
      <c r="M57" s="1256"/>
      <c r="N57" s="1225">
        <v>54</v>
      </c>
      <c r="O57" s="1256"/>
      <c r="P57" s="363"/>
      <c r="Q57" s="358"/>
    </row>
    <row r="58" spans="1:17" s="357" customFormat="1" ht="13.2" x14ac:dyDescent="0.2">
      <c r="A58" s="245"/>
      <c r="B58" s="358"/>
      <c r="C58" s="354"/>
      <c r="D58" s="354"/>
      <c r="E58" s="354"/>
      <c r="F58" s="354"/>
      <c r="G58" s="1231"/>
      <c r="H58" s="1232"/>
      <c r="I58" s="1223"/>
      <c r="J58" s="1223"/>
      <c r="K58" s="1226"/>
      <c r="L58" s="1226"/>
      <c r="M58" s="1226"/>
      <c r="N58" s="1226"/>
      <c r="O58" s="1226"/>
      <c r="P58" s="363"/>
      <c r="Q58" s="358"/>
    </row>
    <row r="59" spans="1:17" s="357" customFormat="1" ht="13.2" x14ac:dyDescent="0.2">
      <c r="A59" s="245"/>
      <c r="B59" s="358"/>
      <c r="C59" s="354"/>
      <c r="D59" s="354"/>
      <c r="E59" s="354"/>
      <c r="F59" s="354"/>
      <c r="G59" s="354"/>
      <c r="H59" s="354"/>
      <c r="I59" s="354"/>
      <c r="J59" s="354"/>
      <c r="K59" s="364"/>
      <c r="L59" s="364"/>
      <c r="M59" s="364"/>
      <c r="N59" s="364"/>
      <c r="O59" s="364"/>
      <c r="P59" s="363"/>
      <c r="Q59" s="358"/>
    </row>
    <row r="60" spans="1:17" s="357" customFormat="1" ht="13.2" x14ac:dyDescent="0.2">
      <c r="A60" s="245"/>
      <c r="B60" s="358"/>
      <c r="C60" s="354"/>
      <c r="D60" s="354"/>
      <c r="E60" s="354"/>
      <c r="F60" s="354"/>
      <c r="G60" s="354"/>
      <c r="H60" s="354"/>
      <c r="I60" s="354"/>
      <c r="J60" s="354"/>
      <c r="K60" s="364"/>
      <c r="L60" s="364"/>
      <c r="M60" s="364"/>
      <c r="N60" s="364"/>
      <c r="O60" s="364"/>
      <c r="P60" s="363"/>
      <c r="Q60" s="358"/>
    </row>
    <row r="61" spans="1:17" s="357" customFormat="1" ht="13.2" x14ac:dyDescent="0.2">
      <c r="A61" s="245"/>
      <c r="B61" s="362"/>
      <c r="C61" s="361"/>
      <c r="D61" s="361"/>
      <c r="E61" s="361"/>
      <c r="F61" s="361"/>
      <c r="G61" s="361"/>
      <c r="H61" s="361"/>
      <c r="I61" s="361"/>
      <c r="J61" s="361"/>
      <c r="K61" s="361"/>
      <c r="L61" s="361"/>
      <c r="M61" s="360"/>
      <c r="N61" s="360"/>
      <c r="O61" s="360"/>
      <c r="P61" s="359"/>
      <c r="Q61" s="358"/>
    </row>
    <row r="62" spans="1:17" ht="13.2" x14ac:dyDescent="0.2">
      <c r="B62" s="356"/>
      <c r="C62" s="356"/>
      <c r="D62" s="356"/>
      <c r="E62" s="356"/>
      <c r="F62" s="356"/>
      <c r="G62" s="356"/>
      <c r="H62" s="356"/>
      <c r="I62" s="356"/>
      <c r="J62" s="356"/>
      <c r="K62" s="356"/>
      <c r="L62" s="356"/>
      <c r="M62" s="356"/>
      <c r="N62" s="356"/>
      <c r="O62" s="356"/>
      <c r="P62" s="356"/>
      <c r="Q62" s="246"/>
    </row>
    <row r="63" spans="1:17" ht="16.2" x14ac:dyDescent="0.2">
      <c r="B63" s="309" t="s">
        <v>570</v>
      </c>
      <c r="C63" s="246"/>
      <c r="D63" s="246"/>
      <c r="E63" s="246"/>
      <c r="F63" s="246"/>
      <c r="G63" s="246"/>
      <c r="H63" s="246"/>
      <c r="I63" s="246"/>
      <c r="J63" s="246"/>
      <c r="K63" s="246"/>
      <c r="L63" s="246"/>
      <c r="M63" s="246"/>
      <c r="N63" s="246"/>
      <c r="O63" s="246"/>
    </row>
    <row r="64" spans="1:17" ht="13.2" x14ac:dyDescent="0.2">
      <c r="B64" s="250"/>
      <c r="C64" s="246"/>
      <c r="D64" s="246"/>
      <c r="E64" s="246"/>
      <c r="F64" s="246"/>
      <c r="G64" s="355" t="s">
        <v>569</v>
      </c>
      <c r="I64" s="354"/>
      <c r="J64" s="354"/>
      <c r="K64" s="354"/>
      <c r="L64" s="246"/>
      <c r="M64" s="246"/>
      <c r="N64" s="246"/>
      <c r="O64" s="246"/>
    </row>
    <row r="65" spans="2:30" ht="13.5" customHeight="1" x14ac:dyDescent="0.2">
      <c r="B65" s="250"/>
      <c r="C65" s="246"/>
      <c r="D65" s="246"/>
      <c r="E65" s="246"/>
      <c r="F65" s="246"/>
      <c r="G65" s="1235" t="s">
        <v>568</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53"/>
      <c r="I70" s="353"/>
      <c r="J70" s="350"/>
      <c r="K70" s="350"/>
      <c r="L70" s="349"/>
      <c r="M70" s="350"/>
      <c r="N70" s="349"/>
      <c r="O70" s="348"/>
    </row>
    <row r="71" spans="2:30" ht="13.2" x14ac:dyDescent="0.2">
      <c r="B71" s="250"/>
      <c r="C71" s="246"/>
      <c r="D71" s="246"/>
      <c r="E71" s="246"/>
      <c r="F71" s="246"/>
      <c r="G71" s="352" t="s">
        <v>567</v>
      </c>
      <c r="I71" s="351"/>
      <c r="J71" s="350"/>
      <c r="K71" s="350"/>
      <c r="L71" s="349"/>
      <c r="M71" s="350"/>
      <c r="N71" s="349"/>
      <c r="O71" s="348"/>
    </row>
    <row r="72" spans="2:30" ht="13.2" x14ac:dyDescent="0.2">
      <c r="B72" s="250"/>
      <c r="C72" s="246"/>
      <c r="D72" s="246"/>
      <c r="E72" s="246"/>
      <c r="F72" s="246"/>
      <c r="G72" s="1244"/>
      <c r="H72" s="1245"/>
      <c r="I72" s="1245"/>
      <c r="J72" s="1246"/>
      <c r="K72" s="347" t="s">
        <v>520</v>
      </c>
      <c r="L72" s="347" t="s">
        <v>521</v>
      </c>
      <c r="M72" s="347" t="s">
        <v>522</v>
      </c>
      <c r="N72" s="347" t="s">
        <v>523</v>
      </c>
      <c r="O72" s="347" t="s">
        <v>524</v>
      </c>
    </row>
    <row r="73" spans="2:30" ht="13.2" x14ac:dyDescent="0.2">
      <c r="B73" s="250"/>
      <c r="C73" s="246"/>
      <c r="D73" s="246"/>
      <c r="E73" s="246"/>
      <c r="F73" s="246"/>
      <c r="G73" s="1247" t="s">
        <v>566</v>
      </c>
      <c r="H73" s="1248"/>
      <c r="I73" s="1253" t="s">
        <v>564</v>
      </c>
      <c r="J73" s="1253"/>
      <c r="K73" s="1234">
        <v>45.9</v>
      </c>
      <c r="L73" s="1234">
        <v>35</v>
      </c>
      <c r="M73" s="1221">
        <v>29.2</v>
      </c>
      <c r="N73" s="1221">
        <v>18.399999999999999</v>
      </c>
      <c r="O73" s="1221">
        <v>20.100000000000001</v>
      </c>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563</v>
      </c>
      <c r="J75" s="1233"/>
      <c r="K75" s="1225">
        <v>13.2</v>
      </c>
      <c r="L75" s="1225">
        <v>12.5</v>
      </c>
      <c r="M75" s="1225">
        <v>11.5</v>
      </c>
      <c r="N75" s="1225">
        <v>10.6</v>
      </c>
      <c r="O75" s="1225">
        <v>10.6</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565</v>
      </c>
      <c r="H77" s="1228"/>
      <c r="I77" s="1233" t="s">
        <v>564</v>
      </c>
      <c r="J77" s="1233"/>
      <c r="K77" s="1234">
        <v>76.2</v>
      </c>
      <c r="L77" s="1234">
        <v>65.3</v>
      </c>
      <c r="M77" s="1221">
        <v>60.8</v>
      </c>
      <c r="N77" s="1221">
        <v>56.8</v>
      </c>
      <c r="O77" s="1221">
        <v>52.3</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563</v>
      </c>
      <c r="J79" s="1223"/>
      <c r="K79" s="1224">
        <v>12.8</v>
      </c>
      <c r="L79" s="1224">
        <v>12</v>
      </c>
      <c r="M79" s="1224">
        <v>11.1</v>
      </c>
      <c r="N79" s="1224">
        <v>10.199999999999999</v>
      </c>
      <c r="O79" s="1224">
        <v>10</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46"/>
      <c r="L81" s="246"/>
      <c r="M81" s="246"/>
      <c r="N81" s="246"/>
      <c r="O81" s="246"/>
    </row>
    <row r="82" spans="2:17" ht="16.2" x14ac:dyDescent="0.2">
      <c r="B82" s="250"/>
      <c r="C82" s="246"/>
      <c r="D82" s="246"/>
      <c r="E82" s="246"/>
      <c r="F82" s="246"/>
      <c r="G82" s="246"/>
      <c r="H82" s="246"/>
      <c r="I82" s="246"/>
      <c r="J82" s="246"/>
      <c r="K82" s="345"/>
      <c r="L82" s="345"/>
      <c r="M82" s="345"/>
      <c r="N82" s="345"/>
      <c r="O82" s="345"/>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44"/>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topLeftCell="A85" zoomScale="51" zoomScaleNormal="51" zoomScaleSheetLayoutView="70" workbookViewId="0">
      <selection activeCell="G65" sqref="G65:O69"/>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tabSelected="1" zoomScale="69" zoomScaleNormal="69" zoomScaleSheetLayoutView="55" workbookViewId="0">
      <selection activeCell="G65" sqref="G65"/>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519</v>
      </c>
      <c r="G2" s="113"/>
      <c r="H2" s="114"/>
    </row>
    <row r="3" spans="1:8" x14ac:dyDescent="0.2">
      <c r="A3" s="110" t="s">
        <v>512</v>
      </c>
      <c r="B3" s="115"/>
      <c r="C3" s="116"/>
      <c r="D3" s="117">
        <v>41993</v>
      </c>
      <c r="E3" s="118"/>
      <c r="F3" s="119">
        <v>75709</v>
      </c>
      <c r="G3" s="120"/>
      <c r="H3" s="121"/>
    </row>
    <row r="4" spans="1:8" x14ac:dyDescent="0.2">
      <c r="A4" s="122"/>
      <c r="B4" s="123"/>
      <c r="C4" s="124"/>
      <c r="D4" s="125">
        <v>22318</v>
      </c>
      <c r="E4" s="126"/>
      <c r="F4" s="127">
        <v>35212</v>
      </c>
      <c r="G4" s="128"/>
      <c r="H4" s="129"/>
    </row>
    <row r="5" spans="1:8" x14ac:dyDescent="0.2">
      <c r="A5" s="110" t="s">
        <v>514</v>
      </c>
      <c r="B5" s="115"/>
      <c r="C5" s="116"/>
      <c r="D5" s="117">
        <v>51272</v>
      </c>
      <c r="E5" s="118"/>
      <c r="F5" s="119">
        <v>90961</v>
      </c>
      <c r="G5" s="120"/>
      <c r="H5" s="121"/>
    </row>
    <row r="6" spans="1:8" x14ac:dyDescent="0.2">
      <c r="A6" s="122"/>
      <c r="B6" s="123"/>
      <c r="C6" s="124"/>
      <c r="D6" s="125">
        <v>26160</v>
      </c>
      <c r="E6" s="126"/>
      <c r="F6" s="127">
        <v>37720</v>
      </c>
      <c r="G6" s="128"/>
      <c r="H6" s="129"/>
    </row>
    <row r="7" spans="1:8" x14ac:dyDescent="0.2">
      <c r="A7" s="110" t="s">
        <v>515</v>
      </c>
      <c r="B7" s="115"/>
      <c r="C7" s="116"/>
      <c r="D7" s="117">
        <v>38584</v>
      </c>
      <c r="E7" s="118"/>
      <c r="F7" s="119">
        <v>106614</v>
      </c>
      <c r="G7" s="120"/>
      <c r="H7" s="121"/>
    </row>
    <row r="8" spans="1:8" x14ac:dyDescent="0.2">
      <c r="A8" s="122"/>
      <c r="B8" s="123"/>
      <c r="C8" s="124"/>
      <c r="D8" s="125">
        <v>27605</v>
      </c>
      <c r="E8" s="126"/>
      <c r="F8" s="127">
        <v>45545</v>
      </c>
      <c r="G8" s="128"/>
      <c r="H8" s="129"/>
    </row>
    <row r="9" spans="1:8" x14ac:dyDescent="0.2">
      <c r="A9" s="110" t="s">
        <v>516</v>
      </c>
      <c r="B9" s="115"/>
      <c r="C9" s="116"/>
      <c r="D9" s="117">
        <v>79593</v>
      </c>
      <c r="E9" s="118"/>
      <c r="F9" s="119">
        <v>81768</v>
      </c>
      <c r="G9" s="120"/>
      <c r="H9" s="121"/>
    </row>
    <row r="10" spans="1:8" x14ac:dyDescent="0.2">
      <c r="A10" s="122"/>
      <c r="B10" s="123"/>
      <c r="C10" s="124"/>
      <c r="D10" s="125">
        <v>63121</v>
      </c>
      <c r="E10" s="126"/>
      <c r="F10" s="127">
        <v>37917</v>
      </c>
      <c r="G10" s="128"/>
      <c r="H10" s="129"/>
    </row>
    <row r="11" spans="1:8" x14ac:dyDescent="0.2">
      <c r="A11" s="110" t="s">
        <v>517</v>
      </c>
      <c r="B11" s="115"/>
      <c r="C11" s="116"/>
      <c r="D11" s="117">
        <v>32019</v>
      </c>
      <c r="E11" s="118"/>
      <c r="F11" s="119">
        <v>65876</v>
      </c>
      <c r="G11" s="120"/>
      <c r="H11" s="121"/>
    </row>
    <row r="12" spans="1:8" x14ac:dyDescent="0.2">
      <c r="A12" s="122"/>
      <c r="B12" s="123"/>
      <c r="C12" s="130"/>
      <c r="D12" s="125">
        <v>17369</v>
      </c>
      <c r="E12" s="126"/>
      <c r="F12" s="127">
        <v>36484</v>
      </c>
      <c r="G12" s="128"/>
      <c r="H12" s="129"/>
    </row>
    <row r="13" spans="1:8" x14ac:dyDescent="0.2">
      <c r="A13" s="110"/>
      <c r="B13" s="115"/>
      <c r="C13" s="131"/>
      <c r="D13" s="132">
        <v>48692</v>
      </c>
      <c r="E13" s="133"/>
      <c r="F13" s="134">
        <v>84186</v>
      </c>
      <c r="G13" s="135"/>
      <c r="H13" s="121"/>
    </row>
    <row r="14" spans="1:8" x14ac:dyDescent="0.2">
      <c r="A14" s="122"/>
      <c r="B14" s="123"/>
      <c r="C14" s="124"/>
      <c r="D14" s="125">
        <v>31315</v>
      </c>
      <c r="E14" s="126"/>
      <c r="F14" s="127">
        <v>38576</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8.3000000000000007</v>
      </c>
      <c r="C19" s="136">
        <f>ROUND(VALUE(SUBSTITUTE(実質収支比率等に係る経年分析!G$48,"▲","-")),2)</f>
        <v>8.61</v>
      </c>
      <c r="D19" s="136">
        <f>ROUND(VALUE(SUBSTITUTE(実質収支比率等に係る経年分析!H$48,"▲","-")),2)</f>
        <v>8.61</v>
      </c>
      <c r="E19" s="136">
        <f>ROUND(VALUE(SUBSTITUTE(実質収支比率等に係る経年分析!I$48,"▲","-")),2)</f>
        <v>8.5299999999999994</v>
      </c>
      <c r="F19" s="136">
        <f>ROUND(VALUE(SUBSTITUTE(実質収支比率等に係る経年分析!J$48,"▲","-")),2)</f>
        <v>10.039999999999999</v>
      </c>
    </row>
    <row r="20" spans="1:11" x14ac:dyDescent="0.2">
      <c r="A20" s="136" t="s">
        <v>44</v>
      </c>
      <c r="B20" s="136">
        <f>ROUND(VALUE(SUBSTITUTE(実質収支比率等に係る経年分析!F$47,"▲","-")),2)</f>
        <v>40.229999999999997</v>
      </c>
      <c r="C20" s="136">
        <f>ROUND(VALUE(SUBSTITUTE(実質収支比率等に係る経年分析!G$47,"▲","-")),2)</f>
        <v>45.84</v>
      </c>
      <c r="D20" s="136">
        <f>ROUND(VALUE(SUBSTITUTE(実質収支比率等に係る経年分析!H$47,"▲","-")),2)</f>
        <v>48.67</v>
      </c>
      <c r="E20" s="136">
        <f>ROUND(VALUE(SUBSTITUTE(実質収支比率等に係る経年分析!I$47,"▲","-")),2)</f>
        <v>55.61</v>
      </c>
      <c r="F20" s="136">
        <f>ROUND(VALUE(SUBSTITUTE(実質収支比率等に係る経年分析!J$47,"▲","-")),2)</f>
        <v>58.1</v>
      </c>
    </row>
    <row r="21" spans="1:11" x14ac:dyDescent="0.2">
      <c r="A21" s="136" t="s">
        <v>45</v>
      </c>
      <c r="B21" s="136">
        <f>IF(ISNUMBER(VALUE(SUBSTITUTE(実質収支比率等に係る経年分析!F$49,"▲","-"))),ROUND(VALUE(SUBSTITUTE(実質収支比率等に係る経年分析!F$49,"▲","-")),2),NA())</f>
        <v>-9.25</v>
      </c>
      <c r="C21" s="136">
        <f>IF(ISNUMBER(VALUE(SUBSTITUTE(実質収支比率等に係る経年分析!G$49,"▲","-"))),ROUND(VALUE(SUBSTITUTE(実質収支比率等に係る経年分析!G$49,"▲","-")),2),NA())</f>
        <v>1.75</v>
      </c>
      <c r="D21" s="136">
        <f>IF(ISNUMBER(VALUE(SUBSTITUTE(実質収支比率等に係る経年分析!H$49,"▲","-"))),ROUND(VALUE(SUBSTITUTE(実質収支比率等に係る経年分析!H$49,"▲","-")),2),NA())</f>
        <v>-1.75</v>
      </c>
      <c r="E21" s="136">
        <f>IF(ISNUMBER(VALUE(SUBSTITUTE(実質収支比率等に係る経年分析!I$49,"▲","-"))),ROUND(VALUE(SUBSTITUTE(実質収支比率等に係る経年分析!I$49,"▲","-")),2),NA())</f>
        <v>3.03</v>
      </c>
      <c r="F21" s="136">
        <f>IF(ISNUMBER(VALUE(SUBSTITUTE(実質収支比率等に係る経年分析!J$49,"▲","-"))),ROUND(VALUE(SUBSTITUTE(実質収支比率等に係る経年分析!J$49,"▲","-")),2),NA())</f>
        <v>-2.2000000000000002</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浅口市住宅新築資金等貸付事業特別会計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2">
      <c r="A30" s="137" t="str">
        <f>IF(連結実質赤字比率に係る赤字・黒字の構成分析!C$40="",NA(),連結実質赤字比率に係る赤字・黒字の構成分析!C$40)</f>
        <v>浅口市畑地かんがい給水事業特別会計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2">
      <c r="A31" s="137" t="str">
        <f>IF(連結実質赤字比率に係る赤字・黒字の構成分析!C$39="",NA(),連結実質赤字比率に係る赤字・黒字の構成分析!C$39)</f>
        <v>浅口市工業団地開発事業特別会計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2">
      <c r="A32" s="137" t="str">
        <f>IF(連結実質赤字比率に係る赤字・黒字の構成分析!C$38="",NA(),連結実質赤字比率に係る赤字・黒字の構成分析!C$38)</f>
        <v>浅口市公共下水道事業特別会計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x14ac:dyDescent="0.2">
      <c r="A33" s="137" t="str">
        <f>IF(連結実質赤字比率に係る赤字・黒字の構成分析!C$37="",NA(),連結実質赤字比率に係る赤字・黒字の構成分析!C$37)</f>
        <v>浅口市介護保険特別会計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1.87</v>
      </c>
    </row>
    <row r="34" spans="1:16" x14ac:dyDescent="0.2">
      <c r="A34" s="137" t="str">
        <f>IF(連結実質赤字比率に係る赤字・黒字の構成分析!C$36="",NA(),連結実質赤字比率に係る赤字・黒字の構成分析!C$36)</f>
        <v>浅口市国民健康保険特別会計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4.8600000000000003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4.42</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9.98</v>
      </c>
    </row>
    <row r="36" spans="1:16" x14ac:dyDescent="0.2">
      <c r="A36" s="137" t="str">
        <f>IF(連結実質赤字比率に係る赤字・黒字の構成分析!C$34="",NA(),連結実質赤字比率に係る赤字・黒字の構成分析!C$34)</f>
        <v>浅口市水道事業会計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8.6999999999999993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14.93</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1582</v>
      </c>
      <c r="E42" s="138"/>
      <c r="F42" s="138"/>
      <c r="G42" s="138">
        <f>'実質公債費比率（分子）の構造'!L$52</f>
        <v>1677</v>
      </c>
      <c r="H42" s="138"/>
      <c r="I42" s="138"/>
      <c r="J42" s="138">
        <f>'実質公債費比率（分子）の構造'!M$52</f>
        <v>1753</v>
      </c>
      <c r="K42" s="138"/>
      <c r="L42" s="138"/>
      <c r="M42" s="138">
        <f>'実質公債費比率（分子）の構造'!N$52</f>
        <v>1748</v>
      </c>
      <c r="N42" s="138"/>
      <c r="O42" s="138"/>
      <c r="P42" s="138">
        <f>'実質公債費比率（分子）の構造'!O$52</f>
        <v>1766</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83</v>
      </c>
      <c r="C44" s="138"/>
      <c r="D44" s="138"/>
      <c r="E44" s="138">
        <f>'実質公債費比率（分子）の構造'!L$50</f>
        <v>80</v>
      </c>
      <c r="F44" s="138"/>
      <c r="G44" s="138"/>
      <c r="H44" s="138">
        <f>'実質公債費比率（分子）の構造'!M$50</f>
        <v>77</v>
      </c>
      <c r="I44" s="138"/>
      <c r="J44" s="138"/>
      <c r="K44" s="138">
        <f>'実質公債費比率（分子）の構造'!N$50</f>
        <v>74</v>
      </c>
      <c r="L44" s="138"/>
      <c r="M44" s="138"/>
      <c r="N44" s="138">
        <f>'実質公債費比率（分子）の構造'!O$50</f>
        <v>67</v>
      </c>
      <c r="O44" s="138"/>
      <c r="P44" s="138"/>
    </row>
    <row r="45" spans="1:16" x14ac:dyDescent="0.2">
      <c r="A45" s="138" t="s">
        <v>55</v>
      </c>
      <c r="B45" s="138">
        <f>'実質公債費比率（分子）の構造'!K$49</f>
        <v>107</v>
      </c>
      <c r="C45" s="138"/>
      <c r="D45" s="138"/>
      <c r="E45" s="138">
        <f>'実質公債費比率（分子）の構造'!L$49</f>
        <v>62</v>
      </c>
      <c r="F45" s="138"/>
      <c r="G45" s="138"/>
      <c r="H45" s="138">
        <f>'実質公債費比率（分子）の構造'!M$49</f>
        <v>29</v>
      </c>
      <c r="I45" s="138"/>
      <c r="J45" s="138"/>
      <c r="K45" s="138">
        <f>'実質公債費比率（分子）の構造'!N$49</f>
        <v>24</v>
      </c>
      <c r="L45" s="138"/>
      <c r="M45" s="138"/>
      <c r="N45" s="138">
        <f>'実質公債費比率（分子）の構造'!O$49</f>
        <v>40</v>
      </c>
      <c r="O45" s="138"/>
      <c r="P45" s="138"/>
    </row>
    <row r="46" spans="1:16" x14ac:dyDescent="0.2">
      <c r="A46" s="138" t="s">
        <v>56</v>
      </c>
      <c r="B46" s="138">
        <f>'実質公債費比率（分子）の構造'!K$48</f>
        <v>866</v>
      </c>
      <c r="C46" s="138"/>
      <c r="D46" s="138"/>
      <c r="E46" s="138">
        <f>'実質公債費比率（分子）の構造'!L$48</f>
        <v>852</v>
      </c>
      <c r="F46" s="138"/>
      <c r="G46" s="138"/>
      <c r="H46" s="138">
        <f>'実質公債費比率（分子）の構造'!M$48</f>
        <v>875</v>
      </c>
      <c r="I46" s="138"/>
      <c r="J46" s="138"/>
      <c r="K46" s="138">
        <f>'実質公債費比率（分子）の構造'!N$48</f>
        <v>880</v>
      </c>
      <c r="L46" s="138"/>
      <c r="M46" s="138"/>
      <c r="N46" s="138">
        <f>'実質公債費比率（分子）の構造'!O$48</f>
        <v>1007</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1547</v>
      </c>
      <c r="C49" s="138"/>
      <c r="D49" s="138"/>
      <c r="E49" s="138">
        <f>'実質公債費比率（分子）の構造'!L$45</f>
        <v>1607</v>
      </c>
      <c r="F49" s="138"/>
      <c r="G49" s="138"/>
      <c r="H49" s="138">
        <f>'実質公債費比率（分子）の構造'!M$45</f>
        <v>1601</v>
      </c>
      <c r="I49" s="138"/>
      <c r="J49" s="138"/>
      <c r="K49" s="138">
        <f>'実質公債費比率（分子）の構造'!N$45</f>
        <v>1590</v>
      </c>
      <c r="L49" s="138"/>
      <c r="M49" s="138"/>
      <c r="N49" s="138">
        <f>'実質公債費比率（分子）の構造'!O$45</f>
        <v>1553</v>
      </c>
      <c r="O49" s="138"/>
      <c r="P49" s="138"/>
    </row>
    <row r="50" spans="1:16" x14ac:dyDescent="0.2">
      <c r="A50" s="138" t="s">
        <v>60</v>
      </c>
      <c r="B50" s="138" t="e">
        <f>NA()</f>
        <v>#N/A</v>
      </c>
      <c r="C50" s="138">
        <f>IF(ISNUMBER('実質公債費比率（分子）の構造'!K$53),'実質公債費比率（分子）の構造'!K$53,NA())</f>
        <v>1021</v>
      </c>
      <c r="D50" s="138" t="e">
        <f>NA()</f>
        <v>#N/A</v>
      </c>
      <c r="E50" s="138" t="e">
        <f>NA()</f>
        <v>#N/A</v>
      </c>
      <c r="F50" s="138">
        <f>IF(ISNUMBER('実質公債費比率（分子）の構造'!L$53),'実質公債費比率（分子）の構造'!L$53,NA())</f>
        <v>924</v>
      </c>
      <c r="G50" s="138" t="e">
        <f>NA()</f>
        <v>#N/A</v>
      </c>
      <c r="H50" s="138" t="e">
        <f>NA()</f>
        <v>#N/A</v>
      </c>
      <c r="I50" s="138">
        <f>IF(ISNUMBER('実質公債費比率（分子）の構造'!M$53),'実質公債費比率（分子）の構造'!M$53,NA())</f>
        <v>829</v>
      </c>
      <c r="J50" s="138" t="e">
        <f>NA()</f>
        <v>#N/A</v>
      </c>
      <c r="K50" s="138" t="e">
        <f>NA()</f>
        <v>#N/A</v>
      </c>
      <c r="L50" s="138">
        <f>IF(ISNUMBER('実質公債費比率（分子）の構造'!N$53),'実質公債費比率（分子）の構造'!N$53,NA())</f>
        <v>820</v>
      </c>
      <c r="M50" s="138" t="e">
        <f>NA()</f>
        <v>#N/A</v>
      </c>
      <c r="N50" s="138" t="e">
        <f>NA()</f>
        <v>#N/A</v>
      </c>
      <c r="O50" s="138">
        <f>IF(ISNUMBER('実質公債費比率（分子）の構造'!O$53),'実質公債費比率（分子）の構造'!O$53,NA())</f>
        <v>901</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18627</v>
      </c>
      <c r="E56" s="137"/>
      <c r="F56" s="137"/>
      <c r="G56" s="137">
        <f>'将来負担比率（分子）の構造'!J$52</f>
        <v>18251</v>
      </c>
      <c r="H56" s="137"/>
      <c r="I56" s="137"/>
      <c r="J56" s="137">
        <f>'将来負担比率（分子）の構造'!K$52</f>
        <v>18074</v>
      </c>
      <c r="K56" s="137"/>
      <c r="L56" s="137"/>
      <c r="M56" s="137">
        <f>'将来負担比率（分子）の構造'!L$52</f>
        <v>18339</v>
      </c>
      <c r="N56" s="137"/>
      <c r="O56" s="137"/>
      <c r="P56" s="137">
        <f>'将来負担比率（分子）の構造'!M$52</f>
        <v>17617</v>
      </c>
    </row>
    <row r="57" spans="1:16" x14ac:dyDescent="0.2">
      <c r="A57" s="137" t="s">
        <v>36</v>
      </c>
      <c r="B57" s="137"/>
      <c r="C57" s="137"/>
      <c r="D57" s="137">
        <f>'将来負担比率（分子）の構造'!I$51</f>
        <v>609</v>
      </c>
      <c r="E57" s="137"/>
      <c r="F57" s="137"/>
      <c r="G57" s="137">
        <f>'将来負担比率（分子）の構造'!J$51</f>
        <v>530</v>
      </c>
      <c r="H57" s="137"/>
      <c r="I57" s="137"/>
      <c r="J57" s="137">
        <f>'将来負担比率（分子）の構造'!K$51</f>
        <v>460</v>
      </c>
      <c r="K57" s="137"/>
      <c r="L57" s="137"/>
      <c r="M57" s="137">
        <f>'将来負担比率（分子）の構造'!L$51</f>
        <v>397</v>
      </c>
      <c r="N57" s="137"/>
      <c r="O57" s="137"/>
      <c r="P57" s="137">
        <f>'将来負担比率（分子）の構造'!M$51</f>
        <v>1352</v>
      </c>
    </row>
    <row r="58" spans="1:16" x14ac:dyDescent="0.2">
      <c r="A58" s="137" t="s">
        <v>35</v>
      </c>
      <c r="B58" s="137"/>
      <c r="C58" s="137"/>
      <c r="D58" s="137">
        <f>'将来負担比率（分子）の構造'!I$50</f>
        <v>6331</v>
      </c>
      <c r="E58" s="137"/>
      <c r="F58" s="137"/>
      <c r="G58" s="137">
        <f>'将来負担比率（分子）の構造'!J$50</f>
        <v>7077</v>
      </c>
      <c r="H58" s="137"/>
      <c r="I58" s="137"/>
      <c r="J58" s="137">
        <f>'将来負担比率（分子）の構造'!K$50</f>
        <v>7107</v>
      </c>
      <c r="K58" s="137"/>
      <c r="L58" s="137"/>
      <c r="M58" s="137">
        <f>'将来負担比率（分子）の構造'!L$50</f>
        <v>7804</v>
      </c>
      <c r="N58" s="137"/>
      <c r="O58" s="137"/>
      <c r="P58" s="137">
        <f>'将来負担比率（分子）の構造'!M$50</f>
        <v>7796</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2170</v>
      </c>
      <c r="C62" s="137"/>
      <c r="D62" s="137"/>
      <c r="E62" s="137">
        <f>'将来負担比率（分子）の構造'!J$45</f>
        <v>2066</v>
      </c>
      <c r="F62" s="137"/>
      <c r="G62" s="137"/>
      <c r="H62" s="137">
        <f>'将来負担比率（分子）の構造'!K$45</f>
        <v>1926</v>
      </c>
      <c r="I62" s="137"/>
      <c r="J62" s="137"/>
      <c r="K62" s="137">
        <f>'将来負担比率（分子）の構造'!L$45</f>
        <v>1791</v>
      </c>
      <c r="L62" s="137"/>
      <c r="M62" s="137"/>
      <c r="N62" s="137">
        <f>'将来負担比率（分子）の構造'!M$45</f>
        <v>1760</v>
      </c>
      <c r="O62" s="137"/>
      <c r="P62" s="137"/>
    </row>
    <row r="63" spans="1:16" x14ac:dyDescent="0.2">
      <c r="A63" s="137" t="s">
        <v>28</v>
      </c>
      <c r="B63" s="137">
        <f>'将来負担比率（分子）の構造'!I$44</f>
        <v>169</v>
      </c>
      <c r="C63" s="137"/>
      <c r="D63" s="137"/>
      <c r="E63" s="137">
        <f>'将来負担比率（分子）の構造'!J$44</f>
        <v>278</v>
      </c>
      <c r="F63" s="137"/>
      <c r="G63" s="137"/>
      <c r="H63" s="137">
        <f>'将来負担比率（分子）の構造'!K$44</f>
        <v>381</v>
      </c>
      <c r="I63" s="137"/>
      <c r="J63" s="137"/>
      <c r="K63" s="137">
        <f>'将来負担比率（分子）の構造'!L$44</f>
        <v>405</v>
      </c>
      <c r="L63" s="137"/>
      <c r="M63" s="137"/>
      <c r="N63" s="137">
        <f>'将来負担比率（分子）の構造'!M$44</f>
        <v>420</v>
      </c>
      <c r="O63" s="137"/>
      <c r="P63" s="137"/>
    </row>
    <row r="64" spans="1:16" x14ac:dyDescent="0.2">
      <c r="A64" s="137" t="s">
        <v>27</v>
      </c>
      <c r="B64" s="137">
        <f>'将来負担比率（分子）の構造'!I$43</f>
        <v>12636</v>
      </c>
      <c r="C64" s="137"/>
      <c r="D64" s="137"/>
      <c r="E64" s="137">
        <f>'将来負担比率（分子）の構造'!J$43</f>
        <v>12156</v>
      </c>
      <c r="F64" s="137"/>
      <c r="G64" s="137"/>
      <c r="H64" s="137">
        <f>'将来負担比率（分子）の構造'!K$43</f>
        <v>11832</v>
      </c>
      <c r="I64" s="137"/>
      <c r="J64" s="137"/>
      <c r="K64" s="137">
        <f>'将来負担比率（分子）の構造'!L$43</f>
        <v>11374</v>
      </c>
      <c r="L64" s="137"/>
      <c r="M64" s="137"/>
      <c r="N64" s="137">
        <f>'将来負担比率（分子）の構造'!M$43</f>
        <v>11592</v>
      </c>
      <c r="O64" s="137"/>
      <c r="P64" s="137"/>
    </row>
    <row r="65" spans="1:16" x14ac:dyDescent="0.2">
      <c r="A65" s="137" t="s">
        <v>26</v>
      </c>
      <c r="B65" s="137">
        <f>'将来負担比率（分子）の構造'!I$42</f>
        <v>1176</v>
      </c>
      <c r="C65" s="137"/>
      <c r="D65" s="137"/>
      <c r="E65" s="137">
        <f>'将来負担比率（分子）の構造'!J$42</f>
        <v>1030</v>
      </c>
      <c r="F65" s="137"/>
      <c r="G65" s="137"/>
      <c r="H65" s="137">
        <f>'将来負担比率（分子）の構造'!K$42</f>
        <v>891</v>
      </c>
      <c r="I65" s="137"/>
      <c r="J65" s="137"/>
      <c r="K65" s="137">
        <f>'将来負担比率（分子）の構造'!L$42</f>
        <v>756</v>
      </c>
      <c r="L65" s="137"/>
      <c r="M65" s="137"/>
      <c r="N65" s="137">
        <f>'将来負担比率（分子）の構造'!M$42</f>
        <v>673</v>
      </c>
      <c r="O65" s="137"/>
      <c r="P65" s="137"/>
    </row>
    <row r="66" spans="1:16" x14ac:dyDescent="0.2">
      <c r="A66" s="137" t="s">
        <v>25</v>
      </c>
      <c r="B66" s="137">
        <f>'将来負担比率（分子）の構造'!I$41</f>
        <v>13102</v>
      </c>
      <c r="C66" s="137"/>
      <c r="D66" s="137"/>
      <c r="E66" s="137">
        <f>'将来負担比率（分子）の構造'!J$41</f>
        <v>13150</v>
      </c>
      <c r="F66" s="137"/>
      <c r="G66" s="137"/>
      <c r="H66" s="137">
        <f>'将来負担比率（分子）の構造'!K$41</f>
        <v>12941</v>
      </c>
      <c r="I66" s="137"/>
      <c r="J66" s="137"/>
      <c r="K66" s="137">
        <f>'将来負担比率（分子）の構造'!L$41</f>
        <v>13711</v>
      </c>
      <c r="L66" s="137"/>
      <c r="M66" s="137"/>
      <c r="N66" s="137">
        <f>'将来負担比率（分子）の構造'!M$41</f>
        <v>13918</v>
      </c>
      <c r="O66" s="137"/>
      <c r="P66" s="137"/>
    </row>
    <row r="67" spans="1:16" x14ac:dyDescent="0.2">
      <c r="A67" s="137" t="s">
        <v>64</v>
      </c>
      <c r="B67" s="137" t="e">
        <f>NA()</f>
        <v>#N/A</v>
      </c>
      <c r="C67" s="137">
        <f>IF(ISNUMBER('将来負担比率（分子）の構造'!I$53), IF('将来負担比率（分子）の構造'!I$53 &lt; 0, 0, '将来負担比率（分子）の構造'!I$53), NA())</f>
        <v>3686</v>
      </c>
      <c r="D67" s="137" t="e">
        <f>NA()</f>
        <v>#N/A</v>
      </c>
      <c r="E67" s="137" t="e">
        <f>NA()</f>
        <v>#N/A</v>
      </c>
      <c r="F67" s="137">
        <f>IF(ISNUMBER('将来負担比率（分子）の構造'!J$53), IF('将来負担比率（分子）の構造'!J$53 &lt; 0, 0, '将来負担比率（分子）の構造'!J$53), NA())</f>
        <v>2822</v>
      </c>
      <c r="G67" s="137" t="e">
        <f>NA()</f>
        <v>#N/A</v>
      </c>
      <c r="H67" s="137" t="e">
        <f>NA()</f>
        <v>#N/A</v>
      </c>
      <c r="I67" s="137">
        <f>IF(ISNUMBER('将来負担比率（分子）の構造'!K$53), IF('将来負担比率（分子）の構造'!K$53 &lt; 0, 0, '将来負担比率（分子）の構造'!K$53), NA())</f>
        <v>2331</v>
      </c>
      <c r="J67" s="137" t="e">
        <f>NA()</f>
        <v>#N/A</v>
      </c>
      <c r="K67" s="137" t="e">
        <f>NA()</f>
        <v>#N/A</v>
      </c>
      <c r="L67" s="137">
        <f>IF(ISNUMBER('将来負担比率（分子）の構造'!L$53), IF('将来負担比率（分子）の構造'!L$53 &lt; 0, 0, '将来負担比率（分子）の構造'!L$53), NA())</f>
        <v>1497</v>
      </c>
      <c r="M67" s="137" t="e">
        <f>NA()</f>
        <v>#N/A</v>
      </c>
      <c r="N67" s="137" t="e">
        <f>NA()</f>
        <v>#N/A</v>
      </c>
      <c r="O67" s="137">
        <f>IF(ISNUMBER('将来負担比率（分子）の構造'!M$53), IF('将来負担比率（分子）の構造'!M$53 &lt; 0, 0, '将来負担比率（分子）の構造'!M$53), NA())</f>
        <v>1598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topLeftCell="AR1"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209</v>
      </c>
      <c r="C5" s="612"/>
      <c r="D5" s="612"/>
      <c r="E5" s="612"/>
      <c r="F5" s="612"/>
      <c r="G5" s="612"/>
      <c r="H5" s="612"/>
      <c r="I5" s="612"/>
      <c r="J5" s="612"/>
      <c r="K5" s="612"/>
      <c r="L5" s="612"/>
      <c r="M5" s="612"/>
      <c r="N5" s="612"/>
      <c r="O5" s="612"/>
      <c r="P5" s="612"/>
      <c r="Q5" s="613"/>
      <c r="R5" s="614">
        <v>3484612</v>
      </c>
      <c r="S5" s="615"/>
      <c r="T5" s="615"/>
      <c r="U5" s="615"/>
      <c r="V5" s="615"/>
      <c r="W5" s="615"/>
      <c r="X5" s="615"/>
      <c r="Y5" s="616"/>
      <c r="Z5" s="617">
        <v>22</v>
      </c>
      <c r="AA5" s="617"/>
      <c r="AB5" s="617"/>
      <c r="AC5" s="617"/>
      <c r="AD5" s="618">
        <v>3484586</v>
      </c>
      <c r="AE5" s="618"/>
      <c r="AF5" s="618"/>
      <c r="AG5" s="618"/>
      <c r="AH5" s="618"/>
      <c r="AI5" s="618"/>
      <c r="AJ5" s="618"/>
      <c r="AK5" s="618"/>
      <c r="AL5" s="619">
        <v>38</v>
      </c>
      <c r="AM5" s="620"/>
      <c r="AN5" s="620"/>
      <c r="AO5" s="621"/>
      <c r="AP5" s="611" t="s">
        <v>210</v>
      </c>
      <c r="AQ5" s="612"/>
      <c r="AR5" s="612"/>
      <c r="AS5" s="612"/>
      <c r="AT5" s="612"/>
      <c r="AU5" s="612"/>
      <c r="AV5" s="612"/>
      <c r="AW5" s="612"/>
      <c r="AX5" s="612"/>
      <c r="AY5" s="612"/>
      <c r="AZ5" s="612"/>
      <c r="BA5" s="612"/>
      <c r="BB5" s="612"/>
      <c r="BC5" s="612"/>
      <c r="BD5" s="612"/>
      <c r="BE5" s="612"/>
      <c r="BF5" s="613"/>
      <c r="BG5" s="625">
        <v>3484560</v>
      </c>
      <c r="BH5" s="626"/>
      <c r="BI5" s="626"/>
      <c r="BJ5" s="626"/>
      <c r="BK5" s="626"/>
      <c r="BL5" s="626"/>
      <c r="BM5" s="626"/>
      <c r="BN5" s="627"/>
      <c r="BO5" s="628">
        <v>100</v>
      </c>
      <c r="BP5" s="628"/>
      <c r="BQ5" s="628"/>
      <c r="BR5" s="628"/>
      <c r="BS5" s="629">
        <v>15611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2">
      <c r="B6" s="622" t="s">
        <v>214</v>
      </c>
      <c r="C6" s="623"/>
      <c r="D6" s="623"/>
      <c r="E6" s="623"/>
      <c r="F6" s="623"/>
      <c r="G6" s="623"/>
      <c r="H6" s="623"/>
      <c r="I6" s="623"/>
      <c r="J6" s="623"/>
      <c r="K6" s="623"/>
      <c r="L6" s="623"/>
      <c r="M6" s="623"/>
      <c r="N6" s="623"/>
      <c r="O6" s="623"/>
      <c r="P6" s="623"/>
      <c r="Q6" s="624"/>
      <c r="R6" s="625">
        <v>121202</v>
      </c>
      <c r="S6" s="626"/>
      <c r="T6" s="626"/>
      <c r="U6" s="626"/>
      <c r="V6" s="626"/>
      <c r="W6" s="626"/>
      <c r="X6" s="626"/>
      <c r="Y6" s="627"/>
      <c r="Z6" s="628">
        <v>0.8</v>
      </c>
      <c r="AA6" s="628"/>
      <c r="AB6" s="628"/>
      <c r="AC6" s="628"/>
      <c r="AD6" s="629">
        <v>121202</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3484560</v>
      </c>
      <c r="BH6" s="626"/>
      <c r="BI6" s="626"/>
      <c r="BJ6" s="626"/>
      <c r="BK6" s="626"/>
      <c r="BL6" s="626"/>
      <c r="BM6" s="626"/>
      <c r="BN6" s="627"/>
      <c r="BO6" s="628">
        <v>100</v>
      </c>
      <c r="BP6" s="628"/>
      <c r="BQ6" s="628"/>
      <c r="BR6" s="628"/>
      <c r="BS6" s="629">
        <v>15611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175156</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175156</v>
      </c>
      <c r="DR6" s="626"/>
      <c r="DS6" s="626"/>
      <c r="DT6" s="626"/>
      <c r="DU6" s="626"/>
      <c r="DV6" s="626"/>
      <c r="DW6" s="626"/>
      <c r="DX6" s="626"/>
      <c r="DY6" s="626"/>
      <c r="DZ6" s="626"/>
      <c r="EA6" s="626"/>
      <c r="EB6" s="626"/>
      <c r="EC6" s="635"/>
    </row>
    <row r="7" spans="2:143" ht="11.25" customHeight="1" x14ac:dyDescent="0.2">
      <c r="B7" s="622" t="s">
        <v>218</v>
      </c>
      <c r="C7" s="623"/>
      <c r="D7" s="623"/>
      <c r="E7" s="623"/>
      <c r="F7" s="623"/>
      <c r="G7" s="623"/>
      <c r="H7" s="623"/>
      <c r="I7" s="623"/>
      <c r="J7" s="623"/>
      <c r="K7" s="623"/>
      <c r="L7" s="623"/>
      <c r="M7" s="623"/>
      <c r="N7" s="623"/>
      <c r="O7" s="623"/>
      <c r="P7" s="623"/>
      <c r="Q7" s="624"/>
      <c r="R7" s="625">
        <v>4349</v>
      </c>
      <c r="S7" s="626"/>
      <c r="T7" s="626"/>
      <c r="U7" s="626"/>
      <c r="V7" s="626"/>
      <c r="W7" s="626"/>
      <c r="X7" s="626"/>
      <c r="Y7" s="627"/>
      <c r="Z7" s="628">
        <v>0</v>
      </c>
      <c r="AA7" s="628"/>
      <c r="AB7" s="628"/>
      <c r="AC7" s="628"/>
      <c r="AD7" s="629">
        <v>4349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1509988</v>
      </c>
      <c r="BH7" s="626"/>
      <c r="BI7" s="626"/>
      <c r="BJ7" s="626"/>
      <c r="BK7" s="626"/>
      <c r="BL7" s="626"/>
      <c r="BM7" s="626"/>
      <c r="BN7" s="627"/>
      <c r="BO7" s="628">
        <v>43.3</v>
      </c>
      <c r="BP7" s="628"/>
      <c r="BQ7" s="628"/>
      <c r="BR7" s="628"/>
      <c r="BS7" s="629">
        <v>15611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2632763</v>
      </c>
      <c r="CS7" s="626"/>
      <c r="CT7" s="626"/>
      <c r="CU7" s="626"/>
      <c r="CV7" s="626"/>
      <c r="CW7" s="626"/>
      <c r="CX7" s="626"/>
      <c r="CY7" s="627"/>
      <c r="CZ7" s="628">
        <v>17.8</v>
      </c>
      <c r="DA7" s="628"/>
      <c r="DB7" s="628"/>
      <c r="DC7" s="628"/>
      <c r="DD7" s="634">
        <v>94321</v>
      </c>
      <c r="DE7" s="626"/>
      <c r="DF7" s="626"/>
      <c r="DG7" s="626"/>
      <c r="DH7" s="626"/>
      <c r="DI7" s="626"/>
      <c r="DJ7" s="626"/>
      <c r="DK7" s="626"/>
      <c r="DL7" s="626"/>
      <c r="DM7" s="626"/>
      <c r="DN7" s="626"/>
      <c r="DO7" s="626"/>
      <c r="DP7" s="627"/>
      <c r="DQ7" s="634">
        <v>1187241</v>
      </c>
      <c r="DR7" s="626"/>
      <c r="DS7" s="626"/>
      <c r="DT7" s="626"/>
      <c r="DU7" s="626"/>
      <c r="DV7" s="626"/>
      <c r="DW7" s="626"/>
      <c r="DX7" s="626"/>
      <c r="DY7" s="626"/>
      <c r="DZ7" s="626"/>
      <c r="EA7" s="626"/>
      <c r="EB7" s="626"/>
      <c r="EC7" s="635"/>
    </row>
    <row r="8" spans="2:143" ht="11.25" customHeight="1" x14ac:dyDescent="0.2">
      <c r="B8" s="622" t="s">
        <v>221</v>
      </c>
      <c r="C8" s="623"/>
      <c r="D8" s="623"/>
      <c r="E8" s="623"/>
      <c r="F8" s="623"/>
      <c r="G8" s="623"/>
      <c r="H8" s="623"/>
      <c r="I8" s="623"/>
      <c r="J8" s="623"/>
      <c r="K8" s="623"/>
      <c r="L8" s="623"/>
      <c r="M8" s="623"/>
      <c r="N8" s="623"/>
      <c r="O8" s="623"/>
      <c r="P8" s="623"/>
      <c r="Q8" s="624"/>
      <c r="R8" s="625">
        <v>15556</v>
      </c>
      <c r="S8" s="626"/>
      <c r="T8" s="626"/>
      <c r="U8" s="626"/>
      <c r="V8" s="626"/>
      <c r="W8" s="626"/>
      <c r="X8" s="626"/>
      <c r="Y8" s="627"/>
      <c r="Z8" s="628">
        <v>0.1</v>
      </c>
      <c r="AA8" s="628"/>
      <c r="AB8" s="628"/>
      <c r="AC8" s="628"/>
      <c r="AD8" s="629">
        <v>15556</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59227</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4379196</v>
      </c>
      <c r="CS8" s="626"/>
      <c r="CT8" s="626"/>
      <c r="CU8" s="626"/>
      <c r="CV8" s="626"/>
      <c r="CW8" s="626"/>
      <c r="CX8" s="626"/>
      <c r="CY8" s="627"/>
      <c r="CZ8" s="628">
        <v>29.6</v>
      </c>
      <c r="DA8" s="628"/>
      <c r="DB8" s="628"/>
      <c r="DC8" s="628"/>
      <c r="DD8" s="634">
        <v>208228</v>
      </c>
      <c r="DE8" s="626"/>
      <c r="DF8" s="626"/>
      <c r="DG8" s="626"/>
      <c r="DH8" s="626"/>
      <c r="DI8" s="626"/>
      <c r="DJ8" s="626"/>
      <c r="DK8" s="626"/>
      <c r="DL8" s="626"/>
      <c r="DM8" s="626"/>
      <c r="DN8" s="626"/>
      <c r="DO8" s="626"/>
      <c r="DP8" s="627"/>
      <c r="DQ8" s="634">
        <v>2304291</v>
      </c>
      <c r="DR8" s="626"/>
      <c r="DS8" s="626"/>
      <c r="DT8" s="626"/>
      <c r="DU8" s="626"/>
      <c r="DV8" s="626"/>
      <c r="DW8" s="626"/>
      <c r="DX8" s="626"/>
      <c r="DY8" s="626"/>
      <c r="DZ8" s="626"/>
      <c r="EA8" s="626"/>
      <c r="EB8" s="626"/>
      <c r="EC8" s="635"/>
    </row>
    <row r="9" spans="2:143" ht="11.25" customHeight="1" x14ac:dyDescent="0.2">
      <c r="B9" s="622" t="s">
        <v>224</v>
      </c>
      <c r="C9" s="623"/>
      <c r="D9" s="623"/>
      <c r="E9" s="623"/>
      <c r="F9" s="623"/>
      <c r="G9" s="623"/>
      <c r="H9" s="623"/>
      <c r="I9" s="623"/>
      <c r="J9" s="623"/>
      <c r="K9" s="623"/>
      <c r="L9" s="623"/>
      <c r="M9" s="623"/>
      <c r="N9" s="623"/>
      <c r="O9" s="623"/>
      <c r="P9" s="623"/>
      <c r="Q9" s="624"/>
      <c r="R9" s="625">
        <v>10215</v>
      </c>
      <c r="S9" s="626"/>
      <c r="T9" s="626"/>
      <c r="U9" s="626"/>
      <c r="V9" s="626"/>
      <c r="W9" s="626"/>
      <c r="X9" s="626"/>
      <c r="Y9" s="627"/>
      <c r="Z9" s="628">
        <v>0.1</v>
      </c>
      <c r="AA9" s="628"/>
      <c r="AB9" s="628"/>
      <c r="AC9" s="628"/>
      <c r="AD9" s="629">
        <v>10215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1308344</v>
      </c>
      <c r="BH9" s="626"/>
      <c r="BI9" s="626"/>
      <c r="BJ9" s="626"/>
      <c r="BK9" s="626"/>
      <c r="BL9" s="626"/>
      <c r="BM9" s="626"/>
      <c r="BN9" s="627"/>
      <c r="BO9" s="628">
        <v>37.5</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1105839</v>
      </c>
      <c r="CS9" s="626"/>
      <c r="CT9" s="626"/>
      <c r="CU9" s="626"/>
      <c r="CV9" s="626"/>
      <c r="CW9" s="626"/>
      <c r="CX9" s="626"/>
      <c r="CY9" s="627"/>
      <c r="CZ9" s="628">
        <v>7.5</v>
      </c>
      <c r="DA9" s="628"/>
      <c r="DB9" s="628"/>
      <c r="DC9" s="628"/>
      <c r="DD9" s="634">
        <v>35816</v>
      </c>
      <c r="DE9" s="626"/>
      <c r="DF9" s="626"/>
      <c r="DG9" s="626"/>
      <c r="DH9" s="626"/>
      <c r="DI9" s="626"/>
      <c r="DJ9" s="626"/>
      <c r="DK9" s="626"/>
      <c r="DL9" s="626"/>
      <c r="DM9" s="626"/>
      <c r="DN9" s="626"/>
      <c r="DO9" s="626"/>
      <c r="DP9" s="627"/>
      <c r="DQ9" s="634">
        <v>1030555</v>
      </c>
      <c r="DR9" s="626"/>
      <c r="DS9" s="626"/>
      <c r="DT9" s="626"/>
      <c r="DU9" s="626"/>
      <c r="DV9" s="626"/>
      <c r="DW9" s="626"/>
      <c r="DX9" s="626"/>
      <c r="DY9" s="626"/>
      <c r="DZ9" s="626"/>
      <c r="EA9" s="626"/>
      <c r="EB9" s="626"/>
      <c r="EC9" s="635"/>
    </row>
    <row r="10" spans="2:143" ht="11.25" customHeight="1" x14ac:dyDescent="0.2">
      <c r="B10" s="622" t="s">
        <v>227</v>
      </c>
      <c r="C10" s="623"/>
      <c r="D10" s="623"/>
      <c r="E10" s="623"/>
      <c r="F10" s="623"/>
      <c r="G10" s="623"/>
      <c r="H10" s="623"/>
      <c r="I10" s="623"/>
      <c r="J10" s="623"/>
      <c r="K10" s="623"/>
      <c r="L10" s="623"/>
      <c r="M10" s="623"/>
      <c r="N10" s="623"/>
      <c r="O10" s="623"/>
      <c r="P10" s="623"/>
      <c r="Q10" s="624"/>
      <c r="R10" s="625">
        <v>537954</v>
      </c>
      <c r="S10" s="626"/>
      <c r="T10" s="626"/>
      <c r="U10" s="626"/>
      <c r="V10" s="626"/>
      <c r="W10" s="626"/>
      <c r="X10" s="626"/>
      <c r="Y10" s="627"/>
      <c r="Z10" s="628">
        <v>3.4</v>
      </c>
      <c r="AA10" s="628"/>
      <c r="AB10" s="628"/>
      <c r="AC10" s="628"/>
      <c r="AD10" s="629">
        <v>537954</v>
      </c>
      <c r="AE10" s="629"/>
      <c r="AF10" s="629"/>
      <c r="AG10" s="629"/>
      <c r="AH10" s="629"/>
      <c r="AI10" s="629"/>
      <c r="AJ10" s="629"/>
      <c r="AK10" s="629"/>
      <c r="AL10" s="630">
        <v>5.9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63605</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2">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78812</v>
      </c>
      <c r="BH11" s="626"/>
      <c r="BI11" s="626"/>
      <c r="BJ11" s="626"/>
      <c r="BK11" s="626"/>
      <c r="BL11" s="626"/>
      <c r="BM11" s="626"/>
      <c r="BN11" s="627"/>
      <c r="BO11" s="628">
        <v>2.2999999999999998</v>
      </c>
      <c r="BP11" s="628"/>
      <c r="BQ11" s="628"/>
      <c r="BR11" s="628"/>
      <c r="BS11" s="634">
        <v>15611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430910</v>
      </c>
      <c r="CS11" s="626"/>
      <c r="CT11" s="626"/>
      <c r="CU11" s="626"/>
      <c r="CV11" s="626"/>
      <c r="CW11" s="626"/>
      <c r="CX11" s="626"/>
      <c r="CY11" s="627"/>
      <c r="CZ11" s="628">
        <v>2.9</v>
      </c>
      <c r="DA11" s="628"/>
      <c r="DB11" s="628"/>
      <c r="DC11" s="628"/>
      <c r="DD11" s="634">
        <v>110553</v>
      </c>
      <c r="DE11" s="626"/>
      <c r="DF11" s="626"/>
      <c r="DG11" s="626"/>
      <c r="DH11" s="626"/>
      <c r="DI11" s="626"/>
      <c r="DJ11" s="626"/>
      <c r="DK11" s="626"/>
      <c r="DL11" s="626"/>
      <c r="DM11" s="626"/>
      <c r="DN11" s="626"/>
      <c r="DO11" s="626"/>
      <c r="DP11" s="627"/>
      <c r="DQ11" s="634">
        <v>245184</v>
      </c>
      <c r="DR11" s="626"/>
      <c r="DS11" s="626"/>
      <c r="DT11" s="626"/>
      <c r="DU11" s="626"/>
      <c r="DV11" s="626"/>
      <c r="DW11" s="626"/>
      <c r="DX11" s="626"/>
      <c r="DY11" s="626"/>
      <c r="DZ11" s="626"/>
      <c r="EA11" s="626"/>
      <c r="EB11" s="626"/>
      <c r="EC11" s="635"/>
    </row>
    <row r="12" spans="2:143" ht="11.25" customHeight="1" x14ac:dyDescent="0.2">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1698293</v>
      </c>
      <c r="BH12" s="626"/>
      <c r="BI12" s="626"/>
      <c r="BJ12" s="626"/>
      <c r="BK12" s="626"/>
      <c r="BL12" s="626"/>
      <c r="BM12" s="626"/>
      <c r="BN12" s="627"/>
      <c r="BO12" s="628">
        <v>48.7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77634</v>
      </c>
      <c r="CS12" s="626"/>
      <c r="CT12" s="626"/>
      <c r="CU12" s="626"/>
      <c r="CV12" s="626"/>
      <c r="CW12" s="626"/>
      <c r="CX12" s="626"/>
      <c r="CY12" s="627"/>
      <c r="CZ12" s="628">
        <v>0.5</v>
      </c>
      <c r="DA12" s="628"/>
      <c r="DB12" s="628"/>
      <c r="DC12" s="628"/>
      <c r="DD12" s="634">
        <v>18790</v>
      </c>
      <c r="DE12" s="626"/>
      <c r="DF12" s="626"/>
      <c r="DG12" s="626"/>
      <c r="DH12" s="626"/>
      <c r="DI12" s="626"/>
      <c r="DJ12" s="626"/>
      <c r="DK12" s="626"/>
      <c r="DL12" s="626"/>
      <c r="DM12" s="626"/>
      <c r="DN12" s="626"/>
      <c r="DO12" s="626"/>
      <c r="DP12" s="627"/>
      <c r="DQ12" s="634">
        <v>75433</v>
      </c>
      <c r="DR12" s="626"/>
      <c r="DS12" s="626"/>
      <c r="DT12" s="626"/>
      <c r="DU12" s="626"/>
      <c r="DV12" s="626"/>
      <c r="DW12" s="626"/>
      <c r="DX12" s="626"/>
      <c r="DY12" s="626"/>
      <c r="DZ12" s="626"/>
      <c r="EA12" s="626"/>
      <c r="EB12" s="626"/>
      <c r="EC12" s="635"/>
    </row>
    <row r="13" spans="2:143" ht="11.25" customHeight="1" x14ac:dyDescent="0.2">
      <c r="B13" s="622" t="s">
        <v>236</v>
      </c>
      <c r="C13" s="623"/>
      <c r="D13" s="623"/>
      <c r="E13" s="623"/>
      <c r="F13" s="623"/>
      <c r="G13" s="623"/>
      <c r="H13" s="623"/>
      <c r="I13" s="623"/>
      <c r="J13" s="623"/>
      <c r="K13" s="623"/>
      <c r="L13" s="623"/>
      <c r="M13" s="623"/>
      <c r="N13" s="623"/>
      <c r="O13" s="623"/>
      <c r="P13" s="623"/>
      <c r="Q13" s="624"/>
      <c r="R13" s="625">
        <v>24988</v>
      </c>
      <c r="S13" s="626"/>
      <c r="T13" s="626"/>
      <c r="U13" s="626"/>
      <c r="V13" s="626"/>
      <c r="W13" s="626"/>
      <c r="X13" s="626"/>
      <c r="Y13" s="627"/>
      <c r="Z13" s="628">
        <v>0.2</v>
      </c>
      <c r="AA13" s="628"/>
      <c r="AB13" s="628"/>
      <c r="AC13" s="628"/>
      <c r="AD13" s="629">
        <v>24988</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1685752</v>
      </c>
      <c r="BH13" s="626"/>
      <c r="BI13" s="626"/>
      <c r="BJ13" s="626"/>
      <c r="BK13" s="626"/>
      <c r="BL13" s="626"/>
      <c r="BM13" s="626"/>
      <c r="BN13" s="627"/>
      <c r="BO13" s="628">
        <v>48.4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2337028</v>
      </c>
      <c r="CS13" s="626"/>
      <c r="CT13" s="626"/>
      <c r="CU13" s="626"/>
      <c r="CV13" s="626"/>
      <c r="CW13" s="626"/>
      <c r="CX13" s="626"/>
      <c r="CY13" s="627"/>
      <c r="CZ13" s="628">
        <v>15.8</v>
      </c>
      <c r="DA13" s="628"/>
      <c r="DB13" s="628"/>
      <c r="DC13" s="628"/>
      <c r="DD13" s="634">
        <v>477418</v>
      </c>
      <c r="DE13" s="626"/>
      <c r="DF13" s="626"/>
      <c r="DG13" s="626"/>
      <c r="DH13" s="626"/>
      <c r="DI13" s="626"/>
      <c r="DJ13" s="626"/>
      <c r="DK13" s="626"/>
      <c r="DL13" s="626"/>
      <c r="DM13" s="626"/>
      <c r="DN13" s="626"/>
      <c r="DO13" s="626"/>
      <c r="DP13" s="627"/>
      <c r="DQ13" s="634">
        <v>2017205</v>
      </c>
      <c r="DR13" s="626"/>
      <c r="DS13" s="626"/>
      <c r="DT13" s="626"/>
      <c r="DU13" s="626"/>
      <c r="DV13" s="626"/>
      <c r="DW13" s="626"/>
      <c r="DX13" s="626"/>
      <c r="DY13" s="626"/>
      <c r="DZ13" s="626"/>
      <c r="EA13" s="626"/>
      <c r="EB13" s="626"/>
      <c r="EC13" s="635"/>
    </row>
    <row r="14" spans="2:143" ht="11.25" customHeight="1" x14ac:dyDescent="0.2">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108851</v>
      </c>
      <c r="BH14" s="626"/>
      <c r="BI14" s="626"/>
      <c r="BJ14" s="626"/>
      <c r="BK14" s="626"/>
      <c r="BL14" s="626"/>
      <c r="BM14" s="626"/>
      <c r="BN14" s="627"/>
      <c r="BO14" s="628">
        <v>3.1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662276</v>
      </c>
      <c r="CS14" s="626"/>
      <c r="CT14" s="626"/>
      <c r="CU14" s="626"/>
      <c r="CV14" s="626"/>
      <c r="CW14" s="626"/>
      <c r="CX14" s="626"/>
      <c r="CY14" s="627"/>
      <c r="CZ14" s="628">
        <v>4.5</v>
      </c>
      <c r="DA14" s="628"/>
      <c r="DB14" s="628"/>
      <c r="DC14" s="628"/>
      <c r="DD14" s="634">
        <v>40370</v>
      </c>
      <c r="DE14" s="626"/>
      <c r="DF14" s="626"/>
      <c r="DG14" s="626"/>
      <c r="DH14" s="626"/>
      <c r="DI14" s="626"/>
      <c r="DJ14" s="626"/>
      <c r="DK14" s="626"/>
      <c r="DL14" s="626"/>
      <c r="DM14" s="626"/>
      <c r="DN14" s="626"/>
      <c r="DO14" s="626"/>
      <c r="DP14" s="627"/>
      <c r="DQ14" s="634">
        <v>635336</v>
      </c>
      <c r="DR14" s="626"/>
      <c r="DS14" s="626"/>
      <c r="DT14" s="626"/>
      <c r="DU14" s="626"/>
      <c r="DV14" s="626"/>
      <c r="DW14" s="626"/>
      <c r="DX14" s="626"/>
      <c r="DY14" s="626"/>
      <c r="DZ14" s="626"/>
      <c r="EA14" s="626"/>
      <c r="EB14" s="626"/>
      <c r="EC14" s="635"/>
    </row>
    <row r="15" spans="2:143" ht="11.25" customHeight="1" x14ac:dyDescent="0.2">
      <c r="B15" s="622" t="s">
        <v>242</v>
      </c>
      <c r="C15" s="623"/>
      <c r="D15" s="623"/>
      <c r="E15" s="623"/>
      <c r="F15" s="623"/>
      <c r="G15" s="623"/>
      <c r="H15" s="623"/>
      <c r="I15" s="623"/>
      <c r="J15" s="623"/>
      <c r="K15" s="623"/>
      <c r="L15" s="623"/>
      <c r="M15" s="623"/>
      <c r="N15" s="623"/>
      <c r="O15" s="623"/>
      <c r="P15" s="623"/>
      <c r="Q15" s="624"/>
      <c r="R15" s="625">
        <v>18547</v>
      </c>
      <c r="S15" s="626"/>
      <c r="T15" s="626"/>
      <c r="U15" s="626"/>
      <c r="V15" s="626"/>
      <c r="W15" s="626"/>
      <c r="X15" s="626"/>
      <c r="Y15" s="627"/>
      <c r="Z15" s="628">
        <v>0.1</v>
      </c>
      <c r="AA15" s="628"/>
      <c r="AB15" s="628"/>
      <c r="AC15" s="628"/>
      <c r="AD15" s="629">
        <v>18547</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167428</v>
      </c>
      <c r="BH15" s="626"/>
      <c r="BI15" s="626"/>
      <c r="BJ15" s="626"/>
      <c r="BK15" s="626"/>
      <c r="BL15" s="626"/>
      <c r="BM15" s="626"/>
      <c r="BN15" s="627"/>
      <c r="BO15" s="628">
        <v>4.8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1339257</v>
      </c>
      <c r="CS15" s="626"/>
      <c r="CT15" s="626"/>
      <c r="CU15" s="626"/>
      <c r="CV15" s="626"/>
      <c r="CW15" s="626"/>
      <c r="CX15" s="626"/>
      <c r="CY15" s="627"/>
      <c r="CZ15" s="628">
        <v>9.1</v>
      </c>
      <c r="DA15" s="628"/>
      <c r="DB15" s="628"/>
      <c r="DC15" s="628"/>
      <c r="DD15" s="634">
        <v>138627</v>
      </c>
      <c r="DE15" s="626"/>
      <c r="DF15" s="626"/>
      <c r="DG15" s="626"/>
      <c r="DH15" s="626"/>
      <c r="DI15" s="626"/>
      <c r="DJ15" s="626"/>
      <c r="DK15" s="626"/>
      <c r="DL15" s="626"/>
      <c r="DM15" s="626"/>
      <c r="DN15" s="626"/>
      <c r="DO15" s="626"/>
      <c r="DP15" s="627"/>
      <c r="DQ15" s="634">
        <v>1175965</v>
      </c>
      <c r="DR15" s="626"/>
      <c r="DS15" s="626"/>
      <c r="DT15" s="626"/>
      <c r="DU15" s="626"/>
      <c r="DV15" s="626"/>
      <c r="DW15" s="626"/>
      <c r="DX15" s="626"/>
      <c r="DY15" s="626"/>
      <c r="DZ15" s="626"/>
      <c r="EA15" s="626"/>
      <c r="EB15" s="626"/>
      <c r="EC15" s="635"/>
    </row>
    <row r="16" spans="2:143" ht="11.25" customHeight="1" x14ac:dyDescent="0.2">
      <c r="B16" s="622" t="s">
        <v>245</v>
      </c>
      <c r="C16" s="623"/>
      <c r="D16" s="623"/>
      <c r="E16" s="623"/>
      <c r="F16" s="623"/>
      <c r="G16" s="623"/>
      <c r="H16" s="623"/>
      <c r="I16" s="623"/>
      <c r="J16" s="623"/>
      <c r="K16" s="623"/>
      <c r="L16" s="623"/>
      <c r="M16" s="623"/>
      <c r="N16" s="623"/>
      <c r="O16" s="623"/>
      <c r="P16" s="623"/>
      <c r="Q16" s="624"/>
      <c r="R16" s="625">
        <v>5444421</v>
      </c>
      <c r="S16" s="626"/>
      <c r="T16" s="626"/>
      <c r="U16" s="626"/>
      <c r="V16" s="626"/>
      <c r="W16" s="626"/>
      <c r="X16" s="626"/>
      <c r="Y16" s="627"/>
      <c r="Z16" s="628">
        <v>34.4</v>
      </c>
      <c r="AA16" s="628"/>
      <c r="AB16" s="628"/>
      <c r="AC16" s="628"/>
      <c r="AD16" s="629">
        <v>4923149</v>
      </c>
      <c r="AE16" s="629"/>
      <c r="AF16" s="629"/>
      <c r="AG16" s="629"/>
      <c r="AH16" s="629"/>
      <c r="AI16" s="629"/>
      <c r="AJ16" s="629"/>
      <c r="AK16" s="629"/>
      <c r="AL16" s="630">
        <v>53.7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103312</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v>64528</v>
      </c>
      <c r="DR16" s="626"/>
      <c r="DS16" s="626"/>
      <c r="DT16" s="626"/>
      <c r="DU16" s="626"/>
      <c r="DV16" s="626"/>
      <c r="DW16" s="626"/>
      <c r="DX16" s="626"/>
      <c r="DY16" s="626"/>
      <c r="DZ16" s="626"/>
      <c r="EA16" s="626"/>
      <c r="EB16" s="626"/>
      <c r="EC16" s="635"/>
    </row>
    <row r="17" spans="2:133" ht="11.25" customHeight="1" x14ac:dyDescent="0.2">
      <c r="B17" s="622" t="s">
        <v>248</v>
      </c>
      <c r="C17" s="623"/>
      <c r="D17" s="623"/>
      <c r="E17" s="623"/>
      <c r="F17" s="623"/>
      <c r="G17" s="623"/>
      <c r="H17" s="623"/>
      <c r="I17" s="623"/>
      <c r="J17" s="623"/>
      <c r="K17" s="623"/>
      <c r="L17" s="623"/>
      <c r="M17" s="623"/>
      <c r="N17" s="623"/>
      <c r="O17" s="623"/>
      <c r="P17" s="623"/>
      <c r="Q17" s="624"/>
      <c r="R17" s="625">
        <v>4923149</v>
      </c>
      <c r="S17" s="626"/>
      <c r="T17" s="626"/>
      <c r="U17" s="626"/>
      <c r="V17" s="626"/>
      <c r="W17" s="626"/>
      <c r="X17" s="626"/>
      <c r="Y17" s="627"/>
      <c r="Z17" s="628">
        <v>31.1</v>
      </c>
      <c r="AA17" s="628"/>
      <c r="AB17" s="628"/>
      <c r="AC17" s="628"/>
      <c r="AD17" s="629">
        <v>4923149</v>
      </c>
      <c r="AE17" s="629"/>
      <c r="AF17" s="629"/>
      <c r="AG17" s="629"/>
      <c r="AH17" s="629"/>
      <c r="AI17" s="629"/>
      <c r="AJ17" s="629"/>
      <c r="AK17" s="629"/>
      <c r="AL17" s="630">
        <v>53.7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1553420</v>
      </c>
      <c r="CS17" s="626"/>
      <c r="CT17" s="626"/>
      <c r="CU17" s="626"/>
      <c r="CV17" s="626"/>
      <c r="CW17" s="626"/>
      <c r="CX17" s="626"/>
      <c r="CY17" s="627"/>
      <c r="CZ17" s="628">
        <v>10.5</v>
      </c>
      <c r="DA17" s="628"/>
      <c r="DB17" s="628"/>
      <c r="DC17" s="628"/>
      <c r="DD17" s="634" t="s">
        <v>112</v>
      </c>
      <c r="DE17" s="626"/>
      <c r="DF17" s="626"/>
      <c r="DG17" s="626"/>
      <c r="DH17" s="626"/>
      <c r="DI17" s="626"/>
      <c r="DJ17" s="626"/>
      <c r="DK17" s="626"/>
      <c r="DL17" s="626"/>
      <c r="DM17" s="626"/>
      <c r="DN17" s="626"/>
      <c r="DO17" s="626"/>
      <c r="DP17" s="627"/>
      <c r="DQ17" s="634">
        <v>1537783</v>
      </c>
      <c r="DR17" s="626"/>
      <c r="DS17" s="626"/>
      <c r="DT17" s="626"/>
      <c r="DU17" s="626"/>
      <c r="DV17" s="626"/>
      <c r="DW17" s="626"/>
      <c r="DX17" s="626"/>
      <c r="DY17" s="626"/>
      <c r="DZ17" s="626"/>
      <c r="EA17" s="626"/>
      <c r="EB17" s="626"/>
      <c r="EC17" s="635"/>
    </row>
    <row r="18" spans="2:133" ht="11.25" customHeight="1" x14ac:dyDescent="0.2">
      <c r="B18" s="622" t="s">
        <v>251</v>
      </c>
      <c r="C18" s="623"/>
      <c r="D18" s="623"/>
      <c r="E18" s="623"/>
      <c r="F18" s="623"/>
      <c r="G18" s="623"/>
      <c r="H18" s="623"/>
      <c r="I18" s="623"/>
      <c r="J18" s="623"/>
      <c r="K18" s="623"/>
      <c r="L18" s="623"/>
      <c r="M18" s="623"/>
      <c r="N18" s="623"/>
      <c r="O18" s="623"/>
      <c r="P18" s="623"/>
      <c r="Q18" s="624"/>
      <c r="R18" s="625">
        <v>521272</v>
      </c>
      <c r="S18" s="626"/>
      <c r="T18" s="626"/>
      <c r="U18" s="626"/>
      <c r="V18" s="626"/>
      <c r="W18" s="626"/>
      <c r="X18" s="626"/>
      <c r="Y18" s="627"/>
      <c r="Z18" s="628">
        <v>3.3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2">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52</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2">
      <c r="B20" s="622" t="s">
        <v>257</v>
      </c>
      <c r="C20" s="623"/>
      <c r="D20" s="623"/>
      <c r="E20" s="623"/>
      <c r="F20" s="623"/>
      <c r="G20" s="623"/>
      <c r="H20" s="623"/>
      <c r="I20" s="623"/>
      <c r="J20" s="623"/>
      <c r="K20" s="623"/>
      <c r="L20" s="623"/>
      <c r="M20" s="623"/>
      <c r="N20" s="623"/>
      <c r="O20" s="623"/>
      <c r="P20" s="623"/>
      <c r="Q20" s="624"/>
      <c r="R20" s="625">
        <v>9661844</v>
      </c>
      <c r="S20" s="626"/>
      <c r="T20" s="626"/>
      <c r="U20" s="626"/>
      <c r="V20" s="626"/>
      <c r="W20" s="626"/>
      <c r="X20" s="626"/>
      <c r="Y20" s="627"/>
      <c r="Z20" s="628">
        <v>61</v>
      </c>
      <c r="AA20" s="628"/>
      <c r="AB20" s="628"/>
      <c r="AC20" s="628"/>
      <c r="AD20" s="629">
        <v>9140546</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52</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14796791</v>
      </c>
      <c r="CS20" s="626"/>
      <c r="CT20" s="626"/>
      <c r="CU20" s="626"/>
      <c r="CV20" s="626"/>
      <c r="CW20" s="626"/>
      <c r="CX20" s="626"/>
      <c r="CY20" s="627"/>
      <c r="CZ20" s="628">
        <v>100</v>
      </c>
      <c r="DA20" s="628"/>
      <c r="DB20" s="628"/>
      <c r="DC20" s="628"/>
      <c r="DD20" s="634">
        <v>1124123</v>
      </c>
      <c r="DE20" s="626"/>
      <c r="DF20" s="626"/>
      <c r="DG20" s="626"/>
      <c r="DH20" s="626"/>
      <c r="DI20" s="626"/>
      <c r="DJ20" s="626"/>
      <c r="DK20" s="626"/>
      <c r="DL20" s="626"/>
      <c r="DM20" s="626"/>
      <c r="DN20" s="626"/>
      <c r="DO20" s="626"/>
      <c r="DP20" s="627"/>
      <c r="DQ20" s="634">
        <v>10448677</v>
      </c>
      <c r="DR20" s="626"/>
      <c r="DS20" s="626"/>
      <c r="DT20" s="626"/>
      <c r="DU20" s="626"/>
      <c r="DV20" s="626"/>
      <c r="DW20" s="626"/>
      <c r="DX20" s="626"/>
      <c r="DY20" s="626"/>
      <c r="DZ20" s="626"/>
      <c r="EA20" s="626"/>
      <c r="EB20" s="626"/>
      <c r="EC20" s="635"/>
    </row>
    <row r="21" spans="2:133" ht="11.25" customHeight="1" x14ac:dyDescent="0.2">
      <c r="B21" s="622" t="s">
        <v>260</v>
      </c>
      <c r="C21" s="623"/>
      <c r="D21" s="623"/>
      <c r="E21" s="623"/>
      <c r="F21" s="623"/>
      <c r="G21" s="623"/>
      <c r="H21" s="623"/>
      <c r="I21" s="623"/>
      <c r="J21" s="623"/>
      <c r="K21" s="623"/>
      <c r="L21" s="623"/>
      <c r="M21" s="623"/>
      <c r="N21" s="623"/>
      <c r="O21" s="623"/>
      <c r="P21" s="623"/>
      <c r="Q21" s="624"/>
      <c r="R21" s="625">
        <v>3716</v>
      </c>
      <c r="S21" s="626"/>
      <c r="T21" s="626"/>
      <c r="U21" s="626"/>
      <c r="V21" s="626"/>
      <c r="W21" s="626"/>
      <c r="X21" s="626"/>
      <c r="Y21" s="627"/>
      <c r="Z21" s="628">
        <v>0</v>
      </c>
      <c r="AA21" s="628"/>
      <c r="AB21" s="628"/>
      <c r="AC21" s="628"/>
      <c r="AD21" s="629">
        <v>3716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26</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262</v>
      </c>
      <c r="C22" s="623"/>
      <c r="D22" s="623"/>
      <c r="E22" s="623"/>
      <c r="F22" s="623"/>
      <c r="G22" s="623"/>
      <c r="H22" s="623"/>
      <c r="I22" s="623"/>
      <c r="J22" s="623"/>
      <c r="K22" s="623"/>
      <c r="L22" s="623"/>
      <c r="M22" s="623"/>
      <c r="N22" s="623"/>
      <c r="O22" s="623"/>
      <c r="P22" s="623"/>
      <c r="Q22" s="624"/>
      <c r="R22" s="625">
        <v>138689</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265</v>
      </c>
      <c r="C23" s="623"/>
      <c r="D23" s="623"/>
      <c r="E23" s="623"/>
      <c r="F23" s="623"/>
      <c r="G23" s="623"/>
      <c r="H23" s="623"/>
      <c r="I23" s="623"/>
      <c r="J23" s="623"/>
      <c r="K23" s="623"/>
      <c r="L23" s="623"/>
      <c r="M23" s="623"/>
      <c r="N23" s="623"/>
      <c r="O23" s="623"/>
      <c r="P23" s="623"/>
      <c r="Q23" s="624"/>
      <c r="R23" s="625">
        <v>98269</v>
      </c>
      <c r="S23" s="626"/>
      <c r="T23" s="626"/>
      <c r="U23" s="626"/>
      <c r="V23" s="626"/>
      <c r="W23" s="626"/>
      <c r="X23" s="626"/>
      <c r="Y23" s="627"/>
      <c r="Z23" s="628">
        <v>0.6</v>
      </c>
      <c r="AA23" s="628"/>
      <c r="AB23" s="628"/>
      <c r="AC23" s="628"/>
      <c r="AD23" s="629">
        <v>6711</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26</v>
      </c>
      <c r="BH23" s="626"/>
      <c r="BI23" s="626"/>
      <c r="BJ23" s="626"/>
      <c r="BK23" s="626"/>
      <c r="BL23" s="626"/>
      <c r="BM23" s="626"/>
      <c r="BN23" s="627"/>
      <c r="BO23" s="628">
        <v>0</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2">
      <c r="B24" s="622" t="s">
        <v>272</v>
      </c>
      <c r="C24" s="623"/>
      <c r="D24" s="623"/>
      <c r="E24" s="623"/>
      <c r="F24" s="623"/>
      <c r="G24" s="623"/>
      <c r="H24" s="623"/>
      <c r="I24" s="623"/>
      <c r="J24" s="623"/>
      <c r="K24" s="623"/>
      <c r="L24" s="623"/>
      <c r="M24" s="623"/>
      <c r="N24" s="623"/>
      <c r="O24" s="623"/>
      <c r="P24" s="623"/>
      <c r="Q24" s="624"/>
      <c r="R24" s="625">
        <v>17425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6013043</v>
      </c>
      <c r="CS24" s="615"/>
      <c r="CT24" s="615"/>
      <c r="CU24" s="615"/>
      <c r="CV24" s="615"/>
      <c r="CW24" s="615"/>
      <c r="CX24" s="615"/>
      <c r="CY24" s="616"/>
      <c r="CZ24" s="652">
        <v>40.6</v>
      </c>
      <c r="DA24" s="653"/>
      <c r="DB24" s="653"/>
      <c r="DC24" s="654"/>
      <c r="DD24" s="651">
        <v>4311719</v>
      </c>
      <c r="DE24" s="615"/>
      <c r="DF24" s="615"/>
      <c r="DG24" s="615"/>
      <c r="DH24" s="615"/>
      <c r="DI24" s="615"/>
      <c r="DJ24" s="615"/>
      <c r="DK24" s="616"/>
      <c r="DL24" s="651">
        <v>4302799</v>
      </c>
      <c r="DM24" s="615"/>
      <c r="DN24" s="615"/>
      <c r="DO24" s="615"/>
      <c r="DP24" s="615"/>
      <c r="DQ24" s="615"/>
      <c r="DR24" s="615"/>
      <c r="DS24" s="615"/>
      <c r="DT24" s="615"/>
      <c r="DU24" s="615"/>
      <c r="DV24" s="616"/>
      <c r="DW24" s="619">
        <v>44.6</v>
      </c>
      <c r="DX24" s="620"/>
      <c r="DY24" s="620"/>
      <c r="DZ24" s="620"/>
      <c r="EA24" s="620"/>
      <c r="EB24" s="620"/>
      <c r="EC24" s="621"/>
    </row>
    <row r="25" spans="2:133" ht="11.25" customHeight="1" x14ac:dyDescent="0.2">
      <c r="B25" s="622" t="s">
        <v>275</v>
      </c>
      <c r="C25" s="623"/>
      <c r="D25" s="623"/>
      <c r="E25" s="623"/>
      <c r="F25" s="623"/>
      <c r="G25" s="623"/>
      <c r="H25" s="623"/>
      <c r="I25" s="623"/>
      <c r="J25" s="623"/>
      <c r="K25" s="623"/>
      <c r="L25" s="623"/>
      <c r="M25" s="623"/>
      <c r="N25" s="623"/>
      <c r="O25" s="623"/>
      <c r="P25" s="623"/>
      <c r="Q25" s="624"/>
      <c r="R25" s="625">
        <v>1423852</v>
      </c>
      <c r="S25" s="626"/>
      <c r="T25" s="626"/>
      <c r="U25" s="626"/>
      <c r="V25" s="626"/>
      <c r="W25" s="626"/>
      <c r="X25" s="626"/>
      <c r="Y25" s="627"/>
      <c r="Z25" s="628">
        <v>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2126772</v>
      </c>
      <c r="CS25" s="657"/>
      <c r="CT25" s="657"/>
      <c r="CU25" s="657"/>
      <c r="CV25" s="657"/>
      <c r="CW25" s="657"/>
      <c r="CX25" s="657"/>
      <c r="CY25" s="658"/>
      <c r="CZ25" s="659">
        <v>14.4</v>
      </c>
      <c r="DA25" s="660"/>
      <c r="DB25" s="660"/>
      <c r="DC25" s="661"/>
      <c r="DD25" s="634">
        <v>2037334</v>
      </c>
      <c r="DE25" s="657"/>
      <c r="DF25" s="657"/>
      <c r="DG25" s="657"/>
      <c r="DH25" s="657"/>
      <c r="DI25" s="657"/>
      <c r="DJ25" s="657"/>
      <c r="DK25" s="658"/>
      <c r="DL25" s="634">
        <v>2028482</v>
      </c>
      <c r="DM25" s="657"/>
      <c r="DN25" s="657"/>
      <c r="DO25" s="657"/>
      <c r="DP25" s="657"/>
      <c r="DQ25" s="657"/>
      <c r="DR25" s="657"/>
      <c r="DS25" s="657"/>
      <c r="DT25" s="657"/>
      <c r="DU25" s="657"/>
      <c r="DV25" s="658"/>
      <c r="DW25" s="630">
        <v>21</v>
      </c>
      <c r="DX25" s="655"/>
      <c r="DY25" s="655"/>
      <c r="DZ25" s="655"/>
      <c r="EA25" s="655"/>
      <c r="EB25" s="655"/>
      <c r="EC25" s="656"/>
    </row>
    <row r="26" spans="2:133" ht="11.25" customHeight="1" x14ac:dyDescent="0.2">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1300772</v>
      </c>
      <c r="CS26" s="626"/>
      <c r="CT26" s="626"/>
      <c r="CU26" s="626"/>
      <c r="CV26" s="626"/>
      <c r="CW26" s="626"/>
      <c r="CX26" s="626"/>
      <c r="CY26" s="627"/>
      <c r="CZ26" s="659">
        <v>8.8000000000000007</v>
      </c>
      <c r="DA26" s="660"/>
      <c r="DB26" s="660"/>
      <c r="DC26" s="661"/>
      <c r="DD26" s="634">
        <v>1226138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2">
      <c r="B27" s="622" t="s">
        <v>281</v>
      </c>
      <c r="C27" s="623"/>
      <c r="D27" s="623"/>
      <c r="E27" s="623"/>
      <c r="F27" s="623"/>
      <c r="G27" s="623"/>
      <c r="H27" s="623"/>
      <c r="I27" s="623"/>
      <c r="J27" s="623"/>
      <c r="K27" s="623"/>
      <c r="L27" s="623"/>
      <c r="M27" s="623"/>
      <c r="N27" s="623"/>
      <c r="O27" s="623"/>
      <c r="P27" s="623"/>
      <c r="Q27" s="624"/>
      <c r="R27" s="625">
        <v>965515</v>
      </c>
      <c r="S27" s="626"/>
      <c r="T27" s="626"/>
      <c r="U27" s="626"/>
      <c r="V27" s="626"/>
      <c r="W27" s="626"/>
      <c r="X27" s="626"/>
      <c r="Y27" s="627"/>
      <c r="Z27" s="628">
        <v>6.1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3484612</v>
      </c>
      <c r="BH27" s="626"/>
      <c r="BI27" s="626"/>
      <c r="BJ27" s="626"/>
      <c r="BK27" s="626"/>
      <c r="BL27" s="626"/>
      <c r="BM27" s="626"/>
      <c r="BN27" s="627"/>
      <c r="BO27" s="628">
        <v>100</v>
      </c>
      <c r="BP27" s="628"/>
      <c r="BQ27" s="628"/>
      <c r="BR27" s="628"/>
      <c r="BS27" s="634">
        <v>15611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2332851</v>
      </c>
      <c r="CS27" s="657"/>
      <c r="CT27" s="657"/>
      <c r="CU27" s="657"/>
      <c r="CV27" s="657"/>
      <c r="CW27" s="657"/>
      <c r="CX27" s="657"/>
      <c r="CY27" s="658"/>
      <c r="CZ27" s="659">
        <v>15.8</v>
      </c>
      <c r="DA27" s="660"/>
      <c r="DB27" s="660"/>
      <c r="DC27" s="661"/>
      <c r="DD27" s="634">
        <v>736602</v>
      </c>
      <c r="DE27" s="657"/>
      <c r="DF27" s="657"/>
      <c r="DG27" s="657"/>
      <c r="DH27" s="657"/>
      <c r="DI27" s="657"/>
      <c r="DJ27" s="657"/>
      <c r="DK27" s="658"/>
      <c r="DL27" s="634">
        <v>736534</v>
      </c>
      <c r="DM27" s="657"/>
      <c r="DN27" s="657"/>
      <c r="DO27" s="657"/>
      <c r="DP27" s="657"/>
      <c r="DQ27" s="657"/>
      <c r="DR27" s="657"/>
      <c r="DS27" s="657"/>
      <c r="DT27" s="657"/>
      <c r="DU27" s="657"/>
      <c r="DV27" s="658"/>
      <c r="DW27" s="630">
        <v>7.6</v>
      </c>
      <c r="DX27" s="655"/>
      <c r="DY27" s="655"/>
      <c r="DZ27" s="655"/>
      <c r="EA27" s="655"/>
      <c r="EB27" s="655"/>
      <c r="EC27" s="656"/>
    </row>
    <row r="28" spans="2:133" ht="11.25" customHeight="1" x14ac:dyDescent="0.2">
      <c r="B28" s="622" t="s">
        <v>284</v>
      </c>
      <c r="C28" s="623"/>
      <c r="D28" s="623"/>
      <c r="E28" s="623"/>
      <c r="F28" s="623"/>
      <c r="G28" s="623"/>
      <c r="H28" s="623"/>
      <c r="I28" s="623"/>
      <c r="J28" s="623"/>
      <c r="K28" s="623"/>
      <c r="L28" s="623"/>
      <c r="M28" s="623"/>
      <c r="N28" s="623"/>
      <c r="O28" s="623"/>
      <c r="P28" s="623"/>
      <c r="Q28" s="624"/>
      <c r="R28" s="625">
        <v>153854</v>
      </c>
      <c r="S28" s="626"/>
      <c r="T28" s="626"/>
      <c r="U28" s="626"/>
      <c r="V28" s="626"/>
      <c r="W28" s="626"/>
      <c r="X28" s="626"/>
      <c r="Y28" s="627"/>
      <c r="Z28" s="628">
        <v>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1553420</v>
      </c>
      <c r="CS28" s="626"/>
      <c r="CT28" s="626"/>
      <c r="CU28" s="626"/>
      <c r="CV28" s="626"/>
      <c r="CW28" s="626"/>
      <c r="CX28" s="626"/>
      <c r="CY28" s="627"/>
      <c r="CZ28" s="659">
        <v>10.5</v>
      </c>
      <c r="DA28" s="660"/>
      <c r="DB28" s="660"/>
      <c r="DC28" s="661"/>
      <c r="DD28" s="634">
        <v>1537783</v>
      </c>
      <c r="DE28" s="626"/>
      <c r="DF28" s="626"/>
      <c r="DG28" s="626"/>
      <c r="DH28" s="626"/>
      <c r="DI28" s="626"/>
      <c r="DJ28" s="626"/>
      <c r="DK28" s="627"/>
      <c r="DL28" s="634">
        <v>1537783</v>
      </c>
      <c r="DM28" s="626"/>
      <c r="DN28" s="626"/>
      <c r="DO28" s="626"/>
      <c r="DP28" s="626"/>
      <c r="DQ28" s="626"/>
      <c r="DR28" s="626"/>
      <c r="DS28" s="626"/>
      <c r="DT28" s="626"/>
      <c r="DU28" s="626"/>
      <c r="DV28" s="627"/>
      <c r="DW28" s="630">
        <v>16</v>
      </c>
      <c r="DX28" s="655"/>
      <c r="DY28" s="655"/>
      <c r="DZ28" s="655"/>
      <c r="EA28" s="655"/>
      <c r="EB28" s="655"/>
      <c r="EC28" s="656"/>
    </row>
    <row r="29" spans="2:133" ht="11.25" customHeight="1" x14ac:dyDescent="0.2">
      <c r="B29" s="622" t="s">
        <v>286</v>
      </c>
      <c r="C29" s="623"/>
      <c r="D29" s="623"/>
      <c r="E29" s="623"/>
      <c r="F29" s="623"/>
      <c r="G29" s="623"/>
      <c r="H29" s="623"/>
      <c r="I29" s="623"/>
      <c r="J29" s="623"/>
      <c r="K29" s="623"/>
      <c r="L29" s="623"/>
      <c r="M29" s="623"/>
      <c r="N29" s="623"/>
      <c r="O29" s="623"/>
      <c r="P29" s="623"/>
      <c r="Q29" s="624"/>
      <c r="R29" s="625">
        <v>166624</v>
      </c>
      <c r="S29" s="626"/>
      <c r="T29" s="626"/>
      <c r="U29" s="626"/>
      <c r="V29" s="626"/>
      <c r="W29" s="626"/>
      <c r="X29" s="626"/>
      <c r="Y29" s="627"/>
      <c r="Z29" s="628">
        <v>1.1000000000000001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1553371</v>
      </c>
      <c r="CS29" s="657"/>
      <c r="CT29" s="657"/>
      <c r="CU29" s="657"/>
      <c r="CV29" s="657"/>
      <c r="CW29" s="657"/>
      <c r="CX29" s="657"/>
      <c r="CY29" s="658"/>
      <c r="CZ29" s="659">
        <v>10.5</v>
      </c>
      <c r="DA29" s="660"/>
      <c r="DB29" s="660"/>
      <c r="DC29" s="661"/>
      <c r="DD29" s="634">
        <v>1537734</v>
      </c>
      <c r="DE29" s="657"/>
      <c r="DF29" s="657"/>
      <c r="DG29" s="657"/>
      <c r="DH29" s="657"/>
      <c r="DI29" s="657"/>
      <c r="DJ29" s="657"/>
      <c r="DK29" s="658"/>
      <c r="DL29" s="634">
        <v>1537734</v>
      </c>
      <c r="DM29" s="657"/>
      <c r="DN29" s="657"/>
      <c r="DO29" s="657"/>
      <c r="DP29" s="657"/>
      <c r="DQ29" s="657"/>
      <c r="DR29" s="657"/>
      <c r="DS29" s="657"/>
      <c r="DT29" s="657"/>
      <c r="DU29" s="657"/>
      <c r="DV29" s="658"/>
      <c r="DW29" s="630">
        <v>16</v>
      </c>
      <c r="DX29" s="655"/>
      <c r="DY29" s="655"/>
      <c r="DZ29" s="655"/>
      <c r="EA29" s="655"/>
      <c r="EB29" s="655"/>
      <c r="EC29" s="656"/>
    </row>
    <row r="30" spans="2:133" ht="11.25" customHeight="1" x14ac:dyDescent="0.2">
      <c r="B30" s="622" t="s">
        <v>290</v>
      </c>
      <c r="C30" s="623"/>
      <c r="D30" s="623"/>
      <c r="E30" s="623"/>
      <c r="F30" s="623"/>
      <c r="G30" s="623"/>
      <c r="H30" s="623"/>
      <c r="I30" s="623"/>
      <c r="J30" s="623"/>
      <c r="K30" s="623"/>
      <c r="L30" s="623"/>
      <c r="M30" s="623"/>
      <c r="N30" s="623"/>
      <c r="O30" s="623"/>
      <c r="P30" s="623"/>
      <c r="Q30" s="624"/>
      <c r="R30" s="625">
        <v>760122</v>
      </c>
      <c r="S30" s="626"/>
      <c r="T30" s="626"/>
      <c r="U30" s="626"/>
      <c r="V30" s="626"/>
      <c r="W30" s="626"/>
      <c r="X30" s="626"/>
      <c r="Y30" s="627"/>
      <c r="Z30" s="628">
        <v>4.8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98.4</v>
      </c>
      <c r="BH30" s="684"/>
      <c r="BI30" s="684"/>
      <c r="BJ30" s="684"/>
      <c r="BK30" s="684"/>
      <c r="BL30" s="684"/>
      <c r="BM30" s="620">
        <v>93.9</v>
      </c>
      <c r="BN30" s="684"/>
      <c r="BO30" s="684"/>
      <c r="BP30" s="684"/>
      <c r="BQ30" s="685"/>
      <c r="BR30" s="683">
        <v>98.2</v>
      </c>
      <c r="BS30" s="684"/>
      <c r="BT30" s="684"/>
      <c r="BU30" s="684"/>
      <c r="BV30" s="684"/>
      <c r="BW30" s="684"/>
      <c r="BX30" s="620">
        <v>93.7</v>
      </c>
      <c r="BY30" s="684"/>
      <c r="BZ30" s="684"/>
      <c r="CA30" s="684"/>
      <c r="CB30" s="685"/>
      <c r="CD30" s="688"/>
      <c r="CE30" s="689"/>
      <c r="CF30" s="639" t="s">
        <v>293</v>
      </c>
      <c r="CG30" s="640"/>
      <c r="CH30" s="640"/>
      <c r="CI30" s="640"/>
      <c r="CJ30" s="640"/>
      <c r="CK30" s="640"/>
      <c r="CL30" s="640"/>
      <c r="CM30" s="640"/>
      <c r="CN30" s="640"/>
      <c r="CO30" s="640"/>
      <c r="CP30" s="640"/>
      <c r="CQ30" s="641"/>
      <c r="CR30" s="625">
        <v>1448671</v>
      </c>
      <c r="CS30" s="626"/>
      <c r="CT30" s="626"/>
      <c r="CU30" s="626"/>
      <c r="CV30" s="626"/>
      <c r="CW30" s="626"/>
      <c r="CX30" s="626"/>
      <c r="CY30" s="627"/>
      <c r="CZ30" s="659">
        <v>9.8000000000000007</v>
      </c>
      <c r="DA30" s="660"/>
      <c r="DB30" s="660"/>
      <c r="DC30" s="661"/>
      <c r="DD30" s="634">
        <v>1434088</v>
      </c>
      <c r="DE30" s="626"/>
      <c r="DF30" s="626"/>
      <c r="DG30" s="626"/>
      <c r="DH30" s="626"/>
      <c r="DI30" s="626"/>
      <c r="DJ30" s="626"/>
      <c r="DK30" s="627"/>
      <c r="DL30" s="634">
        <v>1434088</v>
      </c>
      <c r="DM30" s="626"/>
      <c r="DN30" s="626"/>
      <c r="DO30" s="626"/>
      <c r="DP30" s="626"/>
      <c r="DQ30" s="626"/>
      <c r="DR30" s="626"/>
      <c r="DS30" s="626"/>
      <c r="DT30" s="626"/>
      <c r="DU30" s="626"/>
      <c r="DV30" s="627"/>
      <c r="DW30" s="630">
        <v>14.9</v>
      </c>
      <c r="DX30" s="655"/>
      <c r="DY30" s="655"/>
      <c r="DZ30" s="655"/>
      <c r="EA30" s="655"/>
      <c r="EB30" s="655"/>
      <c r="EC30" s="656"/>
    </row>
    <row r="31" spans="2:133" ht="11.25" customHeight="1" x14ac:dyDescent="0.2">
      <c r="B31" s="622" t="s">
        <v>294</v>
      </c>
      <c r="C31" s="623"/>
      <c r="D31" s="623"/>
      <c r="E31" s="623"/>
      <c r="F31" s="623"/>
      <c r="G31" s="623"/>
      <c r="H31" s="623"/>
      <c r="I31" s="623"/>
      <c r="J31" s="623"/>
      <c r="K31" s="623"/>
      <c r="L31" s="623"/>
      <c r="M31" s="623"/>
      <c r="N31" s="623"/>
      <c r="O31" s="623"/>
      <c r="P31" s="623"/>
      <c r="Q31" s="624"/>
      <c r="R31" s="625">
        <v>576817</v>
      </c>
      <c r="S31" s="626"/>
      <c r="T31" s="626"/>
      <c r="U31" s="626"/>
      <c r="V31" s="626"/>
      <c r="W31" s="626"/>
      <c r="X31" s="626"/>
      <c r="Y31" s="627"/>
      <c r="Z31" s="628">
        <v>3.6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95.5</v>
      </c>
      <c r="BN31" s="681"/>
      <c r="BO31" s="681"/>
      <c r="BP31" s="681"/>
      <c r="BQ31" s="682"/>
      <c r="BR31" s="680">
        <v>98.8</v>
      </c>
      <c r="BS31" s="657"/>
      <c r="BT31" s="657"/>
      <c r="BU31" s="657"/>
      <c r="BV31" s="657"/>
      <c r="BW31" s="657"/>
      <c r="BX31" s="631">
        <v>95.2</v>
      </c>
      <c r="BY31" s="681"/>
      <c r="BZ31" s="681"/>
      <c r="CA31" s="681"/>
      <c r="CB31" s="682"/>
      <c r="CD31" s="688"/>
      <c r="CE31" s="689"/>
      <c r="CF31" s="639" t="s">
        <v>297</v>
      </c>
      <c r="CG31" s="640"/>
      <c r="CH31" s="640"/>
      <c r="CI31" s="640"/>
      <c r="CJ31" s="640"/>
      <c r="CK31" s="640"/>
      <c r="CL31" s="640"/>
      <c r="CM31" s="640"/>
      <c r="CN31" s="640"/>
      <c r="CO31" s="640"/>
      <c r="CP31" s="640"/>
      <c r="CQ31" s="641"/>
      <c r="CR31" s="625">
        <v>104700</v>
      </c>
      <c r="CS31" s="657"/>
      <c r="CT31" s="657"/>
      <c r="CU31" s="657"/>
      <c r="CV31" s="657"/>
      <c r="CW31" s="657"/>
      <c r="CX31" s="657"/>
      <c r="CY31" s="658"/>
      <c r="CZ31" s="659">
        <v>0.7</v>
      </c>
      <c r="DA31" s="660"/>
      <c r="DB31" s="660"/>
      <c r="DC31" s="661"/>
      <c r="DD31" s="634">
        <v>103646</v>
      </c>
      <c r="DE31" s="657"/>
      <c r="DF31" s="657"/>
      <c r="DG31" s="657"/>
      <c r="DH31" s="657"/>
      <c r="DI31" s="657"/>
      <c r="DJ31" s="657"/>
      <c r="DK31" s="658"/>
      <c r="DL31" s="634">
        <v>103646</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2">
      <c r="B32" s="622" t="s">
        <v>298</v>
      </c>
      <c r="C32" s="623"/>
      <c r="D32" s="623"/>
      <c r="E32" s="623"/>
      <c r="F32" s="623"/>
      <c r="G32" s="623"/>
      <c r="H32" s="623"/>
      <c r="I32" s="623"/>
      <c r="J32" s="623"/>
      <c r="K32" s="623"/>
      <c r="L32" s="623"/>
      <c r="M32" s="623"/>
      <c r="N32" s="623"/>
      <c r="O32" s="623"/>
      <c r="P32" s="623"/>
      <c r="Q32" s="624"/>
      <c r="R32" s="625">
        <v>222578</v>
      </c>
      <c r="S32" s="626"/>
      <c r="T32" s="626"/>
      <c r="U32" s="626"/>
      <c r="V32" s="626"/>
      <c r="W32" s="626"/>
      <c r="X32" s="626"/>
      <c r="Y32" s="627"/>
      <c r="Z32" s="628">
        <v>1.4</v>
      </c>
      <c r="AA32" s="628"/>
      <c r="AB32" s="628"/>
      <c r="AC32" s="628"/>
      <c r="AD32" s="629">
        <v>9816</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97.8</v>
      </c>
      <c r="BH32" s="693"/>
      <c r="BI32" s="693"/>
      <c r="BJ32" s="693"/>
      <c r="BK32" s="693"/>
      <c r="BL32" s="693"/>
      <c r="BM32" s="694">
        <v>92</v>
      </c>
      <c r="BN32" s="693"/>
      <c r="BO32" s="693"/>
      <c r="BP32" s="693"/>
      <c r="BQ32" s="695"/>
      <c r="BR32" s="692">
        <v>97.5</v>
      </c>
      <c r="BS32" s="693"/>
      <c r="BT32" s="693"/>
      <c r="BU32" s="693"/>
      <c r="BV32" s="693"/>
      <c r="BW32" s="693"/>
      <c r="BX32" s="694">
        <v>91.9</v>
      </c>
      <c r="BY32" s="693"/>
      <c r="BZ32" s="693"/>
      <c r="CA32" s="693"/>
      <c r="CB32" s="695"/>
      <c r="CD32" s="690"/>
      <c r="CE32" s="691"/>
      <c r="CF32" s="639" t="s">
        <v>300</v>
      </c>
      <c r="CG32" s="640"/>
      <c r="CH32" s="640"/>
      <c r="CI32" s="640"/>
      <c r="CJ32" s="640"/>
      <c r="CK32" s="640"/>
      <c r="CL32" s="640"/>
      <c r="CM32" s="640"/>
      <c r="CN32" s="640"/>
      <c r="CO32" s="640"/>
      <c r="CP32" s="640"/>
      <c r="CQ32" s="641"/>
      <c r="CR32" s="625">
        <v>49</v>
      </c>
      <c r="CS32" s="626"/>
      <c r="CT32" s="626"/>
      <c r="CU32" s="626"/>
      <c r="CV32" s="626"/>
      <c r="CW32" s="626"/>
      <c r="CX32" s="626"/>
      <c r="CY32" s="627"/>
      <c r="CZ32" s="659">
        <v>0</v>
      </c>
      <c r="DA32" s="660"/>
      <c r="DB32" s="660"/>
      <c r="DC32" s="661"/>
      <c r="DD32" s="634">
        <v>49</v>
      </c>
      <c r="DE32" s="626"/>
      <c r="DF32" s="626"/>
      <c r="DG32" s="626"/>
      <c r="DH32" s="626"/>
      <c r="DI32" s="626"/>
      <c r="DJ32" s="626"/>
      <c r="DK32" s="627"/>
      <c r="DL32" s="634">
        <v>49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2">
      <c r="B33" s="622" t="s">
        <v>301</v>
      </c>
      <c r="C33" s="623"/>
      <c r="D33" s="623"/>
      <c r="E33" s="623"/>
      <c r="F33" s="623"/>
      <c r="G33" s="623"/>
      <c r="H33" s="623"/>
      <c r="I33" s="623"/>
      <c r="J33" s="623"/>
      <c r="K33" s="623"/>
      <c r="L33" s="623"/>
      <c r="M33" s="623"/>
      <c r="N33" s="623"/>
      <c r="O33" s="623"/>
      <c r="P33" s="623"/>
      <c r="Q33" s="624"/>
      <c r="R33" s="625">
        <v>1656001</v>
      </c>
      <c r="S33" s="626"/>
      <c r="T33" s="626"/>
      <c r="U33" s="626"/>
      <c r="V33" s="626"/>
      <c r="W33" s="626"/>
      <c r="X33" s="626"/>
      <c r="Y33" s="627"/>
      <c r="Z33" s="628">
        <v>10.5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7556313</v>
      </c>
      <c r="CS33" s="657"/>
      <c r="CT33" s="657"/>
      <c r="CU33" s="657"/>
      <c r="CV33" s="657"/>
      <c r="CW33" s="657"/>
      <c r="CX33" s="657"/>
      <c r="CY33" s="658"/>
      <c r="CZ33" s="659">
        <v>51.1</v>
      </c>
      <c r="DA33" s="660"/>
      <c r="DB33" s="660"/>
      <c r="DC33" s="661"/>
      <c r="DD33" s="634">
        <v>5626230</v>
      </c>
      <c r="DE33" s="657"/>
      <c r="DF33" s="657"/>
      <c r="DG33" s="657"/>
      <c r="DH33" s="657"/>
      <c r="DI33" s="657"/>
      <c r="DJ33" s="657"/>
      <c r="DK33" s="658"/>
      <c r="DL33" s="634">
        <v>4777990</v>
      </c>
      <c r="DM33" s="657"/>
      <c r="DN33" s="657"/>
      <c r="DO33" s="657"/>
      <c r="DP33" s="657"/>
      <c r="DQ33" s="657"/>
      <c r="DR33" s="657"/>
      <c r="DS33" s="657"/>
      <c r="DT33" s="657"/>
      <c r="DU33" s="657"/>
      <c r="DV33" s="658"/>
      <c r="DW33" s="630">
        <v>49.6</v>
      </c>
      <c r="DX33" s="655"/>
      <c r="DY33" s="655"/>
      <c r="DZ33" s="655"/>
      <c r="EA33" s="655"/>
      <c r="EB33" s="655"/>
      <c r="EC33" s="656"/>
    </row>
    <row r="34" spans="2:133" ht="11.25" customHeight="1" x14ac:dyDescent="0.2">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1623688</v>
      </c>
      <c r="CS34" s="626"/>
      <c r="CT34" s="626"/>
      <c r="CU34" s="626"/>
      <c r="CV34" s="626"/>
      <c r="CW34" s="626"/>
      <c r="CX34" s="626"/>
      <c r="CY34" s="627"/>
      <c r="CZ34" s="659">
        <v>11</v>
      </c>
      <c r="DA34" s="660"/>
      <c r="DB34" s="660"/>
      <c r="DC34" s="661"/>
      <c r="DD34" s="634">
        <v>1381445</v>
      </c>
      <c r="DE34" s="626"/>
      <c r="DF34" s="626"/>
      <c r="DG34" s="626"/>
      <c r="DH34" s="626"/>
      <c r="DI34" s="626"/>
      <c r="DJ34" s="626"/>
      <c r="DK34" s="627"/>
      <c r="DL34" s="634">
        <v>1273979</v>
      </c>
      <c r="DM34" s="626"/>
      <c r="DN34" s="626"/>
      <c r="DO34" s="626"/>
      <c r="DP34" s="626"/>
      <c r="DQ34" s="626"/>
      <c r="DR34" s="626"/>
      <c r="DS34" s="626"/>
      <c r="DT34" s="626"/>
      <c r="DU34" s="626"/>
      <c r="DV34" s="627"/>
      <c r="DW34" s="630">
        <v>13.2</v>
      </c>
      <c r="DX34" s="655"/>
      <c r="DY34" s="655"/>
      <c r="DZ34" s="655"/>
      <c r="EA34" s="655"/>
      <c r="EB34" s="655"/>
      <c r="EC34" s="656"/>
    </row>
    <row r="35" spans="2:133" ht="11.25" customHeight="1" x14ac:dyDescent="0.2">
      <c r="B35" s="622" t="s">
        <v>307</v>
      </c>
      <c r="C35" s="623"/>
      <c r="D35" s="623"/>
      <c r="E35" s="623"/>
      <c r="F35" s="623"/>
      <c r="G35" s="623"/>
      <c r="H35" s="623"/>
      <c r="I35" s="623"/>
      <c r="J35" s="623"/>
      <c r="K35" s="623"/>
      <c r="L35" s="623"/>
      <c r="M35" s="623"/>
      <c r="N35" s="623"/>
      <c r="O35" s="623"/>
      <c r="P35" s="623"/>
      <c r="Q35" s="624"/>
      <c r="R35" s="625">
        <v>479201</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2884501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427722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236988</v>
      </c>
      <c r="CS35" s="657"/>
      <c r="CT35" s="657"/>
      <c r="CU35" s="657"/>
      <c r="CV35" s="657"/>
      <c r="CW35" s="657"/>
      <c r="CX35" s="657"/>
      <c r="CY35" s="658"/>
      <c r="CZ35" s="659">
        <v>1.6</v>
      </c>
      <c r="DA35" s="660"/>
      <c r="DB35" s="660"/>
      <c r="DC35" s="661"/>
      <c r="DD35" s="634">
        <v>229927</v>
      </c>
      <c r="DE35" s="657"/>
      <c r="DF35" s="657"/>
      <c r="DG35" s="657"/>
      <c r="DH35" s="657"/>
      <c r="DI35" s="657"/>
      <c r="DJ35" s="657"/>
      <c r="DK35" s="658"/>
      <c r="DL35" s="634">
        <v>229927</v>
      </c>
      <c r="DM35" s="657"/>
      <c r="DN35" s="657"/>
      <c r="DO35" s="657"/>
      <c r="DP35" s="657"/>
      <c r="DQ35" s="657"/>
      <c r="DR35" s="657"/>
      <c r="DS35" s="657"/>
      <c r="DT35" s="657"/>
      <c r="DU35" s="657"/>
      <c r="DV35" s="658"/>
      <c r="DW35" s="630">
        <v>2.4</v>
      </c>
      <c r="DX35" s="655"/>
      <c r="DY35" s="655"/>
      <c r="DZ35" s="655"/>
      <c r="EA35" s="655"/>
      <c r="EB35" s="655"/>
      <c r="EC35" s="656"/>
    </row>
    <row r="36" spans="2:133" ht="11.25" customHeight="1" x14ac:dyDescent="0.2">
      <c r="B36" s="668" t="s">
        <v>311</v>
      </c>
      <c r="C36" s="669"/>
      <c r="D36" s="669"/>
      <c r="E36" s="669"/>
      <c r="F36" s="669"/>
      <c r="G36" s="669"/>
      <c r="H36" s="669"/>
      <c r="I36" s="669"/>
      <c r="J36" s="669"/>
      <c r="K36" s="669"/>
      <c r="L36" s="669"/>
      <c r="M36" s="669"/>
      <c r="N36" s="669"/>
      <c r="O36" s="669"/>
      <c r="P36" s="669"/>
      <c r="Q36" s="670"/>
      <c r="R36" s="697">
        <v>15845306</v>
      </c>
      <c r="S36" s="698"/>
      <c r="T36" s="698"/>
      <c r="U36" s="698"/>
      <c r="V36" s="698"/>
      <c r="W36" s="698"/>
      <c r="X36" s="698"/>
      <c r="Y36" s="699"/>
      <c r="Z36" s="700">
        <v>100</v>
      </c>
      <c r="AA36" s="700"/>
      <c r="AB36" s="700"/>
      <c r="AC36" s="700"/>
      <c r="AD36" s="701">
        <v>9160789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980000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375929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1698641</v>
      </c>
      <c r="CS36" s="626"/>
      <c r="CT36" s="626"/>
      <c r="CU36" s="626"/>
      <c r="CV36" s="626"/>
      <c r="CW36" s="626"/>
      <c r="CX36" s="626"/>
      <c r="CY36" s="627"/>
      <c r="CZ36" s="659">
        <v>11.5</v>
      </c>
      <c r="DA36" s="660"/>
      <c r="DB36" s="660"/>
      <c r="DC36" s="661"/>
      <c r="DD36" s="634">
        <v>1532435</v>
      </c>
      <c r="DE36" s="626"/>
      <c r="DF36" s="626"/>
      <c r="DG36" s="626"/>
      <c r="DH36" s="626"/>
      <c r="DI36" s="626"/>
      <c r="DJ36" s="626"/>
      <c r="DK36" s="627"/>
      <c r="DL36" s="634">
        <v>1299979</v>
      </c>
      <c r="DM36" s="626"/>
      <c r="DN36" s="626"/>
      <c r="DO36" s="626"/>
      <c r="DP36" s="626"/>
      <c r="DQ36" s="626"/>
      <c r="DR36" s="626"/>
      <c r="DS36" s="626"/>
      <c r="DT36" s="626"/>
      <c r="DU36" s="626"/>
      <c r="DV36" s="627"/>
      <c r="DW36" s="630">
        <v>13.5</v>
      </c>
      <c r="DX36" s="655"/>
      <c r="DY36" s="655"/>
      <c r="DZ36" s="655"/>
      <c r="EA36" s="655"/>
      <c r="EB36" s="655"/>
      <c r="EC36" s="656"/>
    </row>
    <row r="37" spans="2:133" ht="11.25" customHeight="1" x14ac:dyDescent="0.2">
      <c r="AQ37" s="704" t="s">
        <v>315</v>
      </c>
      <c r="AR37" s="705"/>
      <c r="AS37" s="705"/>
      <c r="AT37" s="705"/>
      <c r="AU37" s="705"/>
      <c r="AV37" s="705"/>
      <c r="AW37" s="705"/>
      <c r="AX37" s="705"/>
      <c r="AY37" s="706"/>
      <c r="AZ37" s="625">
        <v>424540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5260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742087</v>
      </c>
      <c r="CS37" s="657"/>
      <c r="CT37" s="657"/>
      <c r="CU37" s="657"/>
      <c r="CV37" s="657"/>
      <c r="CW37" s="657"/>
      <c r="CX37" s="657"/>
      <c r="CY37" s="658"/>
      <c r="CZ37" s="659">
        <v>5</v>
      </c>
      <c r="DA37" s="660"/>
      <c r="DB37" s="660"/>
      <c r="DC37" s="661"/>
      <c r="DD37" s="634">
        <v>742087</v>
      </c>
      <c r="DE37" s="657"/>
      <c r="DF37" s="657"/>
      <c r="DG37" s="657"/>
      <c r="DH37" s="657"/>
      <c r="DI37" s="657"/>
      <c r="DJ37" s="657"/>
      <c r="DK37" s="658"/>
      <c r="DL37" s="634">
        <v>720147</v>
      </c>
      <c r="DM37" s="657"/>
      <c r="DN37" s="657"/>
      <c r="DO37" s="657"/>
      <c r="DP37" s="657"/>
      <c r="DQ37" s="657"/>
      <c r="DR37" s="657"/>
      <c r="DS37" s="657"/>
      <c r="DT37" s="657"/>
      <c r="DU37" s="657"/>
      <c r="DV37" s="658"/>
      <c r="DW37" s="630">
        <v>7.5</v>
      </c>
      <c r="DX37" s="655"/>
      <c r="DY37" s="655"/>
      <c r="DZ37" s="655"/>
      <c r="EA37" s="655"/>
      <c r="EB37" s="655"/>
      <c r="EC37" s="656"/>
    </row>
    <row r="38" spans="2:133" ht="11.25" customHeight="1" x14ac:dyDescent="0.2">
      <c r="AQ38" s="704" t="s">
        <v>318</v>
      </c>
      <c r="AR38" s="705"/>
      <c r="AS38" s="705"/>
      <c r="AT38" s="705"/>
      <c r="AU38" s="705"/>
      <c r="AV38" s="705"/>
      <c r="AW38" s="705"/>
      <c r="AX38" s="705"/>
      <c r="AY38" s="706"/>
      <c r="AZ38" s="625">
        <v>141256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8589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2733953</v>
      </c>
      <c r="CS38" s="626"/>
      <c r="CT38" s="626"/>
      <c r="CU38" s="626"/>
      <c r="CV38" s="626"/>
      <c r="CW38" s="626"/>
      <c r="CX38" s="626"/>
      <c r="CY38" s="627"/>
      <c r="CZ38" s="659">
        <v>18.5</v>
      </c>
      <c r="DA38" s="660"/>
      <c r="DB38" s="660"/>
      <c r="DC38" s="661"/>
      <c r="DD38" s="634">
        <v>2482423</v>
      </c>
      <c r="DE38" s="626"/>
      <c r="DF38" s="626"/>
      <c r="DG38" s="626"/>
      <c r="DH38" s="626"/>
      <c r="DI38" s="626"/>
      <c r="DJ38" s="626"/>
      <c r="DK38" s="627"/>
      <c r="DL38" s="634">
        <v>1974105</v>
      </c>
      <c r="DM38" s="626"/>
      <c r="DN38" s="626"/>
      <c r="DO38" s="626"/>
      <c r="DP38" s="626"/>
      <c r="DQ38" s="626"/>
      <c r="DR38" s="626"/>
      <c r="DS38" s="626"/>
      <c r="DT38" s="626"/>
      <c r="DU38" s="626"/>
      <c r="DV38" s="627"/>
      <c r="DW38" s="630">
        <v>20.5</v>
      </c>
      <c r="DX38" s="655"/>
      <c r="DY38" s="655"/>
      <c r="DZ38" s="655"/>
      <c r="EA38" s="655"/>
      <c r="EB38" s="655"/>
      <c r="EC38" s="656"/>
    </row>
    <row r="39" spans="2:133" ht="11.25" customHeight="1" x14ac:dyDescent="0.2">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263043</v>
      </c>
      <c r="CS39" s="657"/>
      <c r="CT39" s="657"/>
      <c r="CU39" s="657"/>
      <c r="CV39" s="657"/>
      <c r="CW39" s="657"/>
      <c r="CX39" s="657"/>
      <c r="CY39" s="658"/>
      <c r="CZ39" s="659">
        <v>1.8</v>
      </c>
      <c r="DA39" s="660"/>
      <c r="DB39" s="660"/>
      <c r="DC39" s="661"/>
      <c r="DD39" s="634" t="s">
        <v>322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273843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1000000</v>
      </c>
      <c r="CS40" s="626"/>
      <c r="CT40" s="626"/>
      <c r="CU40" s="626"/>
      <c r="CV40" s="626"/>
      <c r="CW40" s="626"/>
      <c r="CX40" s="626"/>
      <c r="CY40" s="627"/>
      <c r="CZ40" s="659">
        <v>6.8</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1064862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1227435</v>
      </c>
      <c r="CS42" s="626"/>
      <c r="CT42" s="626"/>
      <c r="CU42" s="626"/>
      <c r="CV42" s="626"/>
      <c r="CW42" s="626"/>
      <c r="CX42" s="626"/>
      <c r="CY42" s="627"/>
      <c r="CZ42" s="659">
        <v>8.3000000000000007</v>
      </c>
      <c r="DA42" s="708"/>
      <c r="DB42" s="708"/>
      <c r="DC42" s="709"/>
      <c r="DD42" s="634">
        <v>510728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16688</v>
      </c>
      <c r="CS43" s="657"/>
      <c r="CT43" s="657"/>
      <c r="CU43" s="657"/>
      <c r="CV43" s="657"/>
      <c r="CW43" s="657"/>
      <c r="CX43" s="657"/>
      <c r="CY43" s="658"/>
      <c r="CZ43" s="659">
        <v>0.1</v>
      </c>
      <c r="DA43" s="660"/>
      <c r="DB43" s="660"/>
      <c r="DC43" s="661"/>
      <c r="DD43" s="634">
        <v>16688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337</v>
      </c>
      <c r="CD44" s="731" t="s">
        <v>289</v>
      </c>
      <c r="CE44" s="732"/>
      <c r="CF44" s="622" t="s">
        <v>338</v>
      </c>
      <c r="CG44" s="623"/>
      <c r="CH44" s="623"/>
      <c r="CI44" s="623"/>
      <c r="CJ44" s="623"/>
      <c r="CK44" s="623"/>
      <c r="CL44" s="623"/>
      <c r="CM44" s="623"/>
      <c r="CN44" s="623"/>
      <c r="CO44" s="623"/>
      <c r="CP44" s="623"/>
      <c r="CQ44" s="624"/>
      <c r="CR44" s="625">
        <v>1124123</v>
      </c>
      <c r="CS44" s="626"/>
      <c r="CT44" s="626"/>
      <c r="CU44" s="626"/>
      <c r="CV44" s="626"/>
      <c r="CW44" s="626"/>
      <c r="CX44" s="626"/>
      <c r="CY44" s="627"/>
      <c r="CZ44" s="659">
        <v>7.6</v>
      </c>
      <c r="DA44" s="708"/>
      <c r="DB44" s="708"/>
      <c r="DC44" s="709"/>
      <c r="DD44" s="634">
        <v>446200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339</v>
      </c>
      <c r="CG45" s="623"/>
      <c r="CH45" s="623"/>
      <c r="CI45" s="623"/>
      <c r="CJ45" s="623"/>
      <c r="CK45" s="623"/>
      <c r="CL45" s="623"/>
      <c r="CM45" s="623"/>
      <c r="CN45" s="623"/>
      <c r="CO45" s="623"/>
      <c r="CP45" s="623"/>
      <c r="CQ45" s="624"/>
      <c r="CR45" s="625">
        <v>393620</v>
      </c>
      <c r="CS45" s="657"/>
      <c r="CT45" s="657"/>
      <c r="CU45" s="657"/>
      <c r="CV45" s="657"/>
      <c r="CW45" s="657"/>
      <c r="CX45" s="657"/>
      <c r="CY45" s="658"/>
      <c r="CZ45" s="659">
        <v>2.7</v>
      </c>
      <c r="DA45" s="660"/>
      <c r="DB45" s="660"/>
      <c r="DC45" s="661"/>
      <c r="DD45" s="634">
        <v>71332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340</v>
      </c>
      <c r="CG46" s="623"/>
      <c r="CH46" s="623"/>
      <c r="CI46" s="623"/>
      <c r="CJ46" s="623"/>
      <c r="CK46" s="623"/>
      <c r="CL46" s="623"/>
      <c r="CM46" s="623"/>
      <c r="CN46" s="623"/>
      <c r="CO46" s="623"/>
      <c r="CP46" s="623"/>
      <c r="CQ46" s="624"/>
      <c r="CR46" s="625">
        <v>609788</v>
      </c>
      <c r="CS46" s="626"/>
      <c r="CT46" s="626"/>
      <c r="CU46" s="626"/>
      <c r="CV46" s="626"/>
      <c r="CW46" s="626"/>
      <c r="CX46" s="626"/>
      <c r="CY46" s="627"/>
      <c r="CZ46" s="659">
        <v>4.0999999999999996</v>
      </c>
      <c r="DA46" s="708"/>
      <c r="DB46" s="708"/>
      <c r="DC46" s="709"/>
      <c r="DD46" s="634">
        <v>304653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341</v>
      </c>
      <c r="CG47" s="623"/>
      <c r="CH47" s="623"/>
      <c r="CI47" s="623"/>
      <c r="CJ47" s="623"/>
      <c r="CK47" s="623"/>
      <c r="CL47" s="623"/>
      <c r="CM47" s="623"/>
      <c r="CN47" s="623"/>
      <c r="CO47" s="623"/>
      <c r="CP47" s="623"/>
      <c r="CQ47" s="624"/>
      <c r="CR47" s="625">
        <v>103312</v>
      </c>
      <c r="CS47" s="657"/>
      <c r="CT47" s="657"/>
      <c r="CU47" s="657"/>
      <c r="CV47" s="657"/>
      <c r="CW47" s="657"/>
      <c r="CX47" s="657"/>
      <c r="CY47" s="658"/>
      <c r="CZ47" s="659">
        <v>0.7</v>
      </c>
      <c r="DA47" s="660"/>
      <c r="DB47" s="660"/>
      <c r="DC47" s="661"/>
      <c r="DD47" s="634">
        <v>64528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343</v>
      </c>
      <c r="CE49" s="669"/>
      <c r="CF49" s="669"/>
      <c r="CG49" s="669"/>
      <c r="CH49" s="669"/>
      <c r="CI49" s="669"/>
      <c r="CJ49" s="669"/>
      <c r="CK49" s="669"/>
      <c r="CL49" s="669"/>
      <c r="CM49" s="669"/>
      <c r="CN49" s="669"/>
      <c r="CO49" s="669"/>
      <c r="CP49" s="669"/>
      <c r="CQ49" s="670"/>
      <c r="CR49" s="697">
        <v>14796791</v>
      </c>
      <c r="CS49" s="693"/>
      <c r="CT49" s="693"/>
      <c r="CU49" s="693"/>
      <c r="CV49" s="693"/>
      <c r="CW49" s="693"/>
      <c r="CX49" s="693"/>
      <c r="CY49" s="720"/>
      <c r="CZ49" s="721">
        <v>100</v>
      </c>
      <c r="DA49" s="722"/>
      <c r="DB49" s="722"/>
      <c r="DC49" s="723"/>
      <c r="DD49" s="724">
        <v>10448677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38" zoomScale="70" zoomScaleNormal="25" zoomScaleSheetLayoutView="70" workbookViewId="0">
      <selection activeCell="AF95" sqref="AF95"/>
    </sheetView>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366</v>
      </c>
      <c r="C7" s="752"/>
      <c r="D7" s="752"/>
      <c r="E7" s="752"/>
      <c r="F7" s="752"/>
      <c r="G7" s="752"/>
      <c r="H7" s="752"/>
      <c r="I7" s="752"/>
      <c r="J7" s="752"/>
      <c r="K7" s="752"/>
      <c r="L7" s="752"/>
      <c r="M7" s="752"/>
      <c r="N7" s="752"/>
      <c r="O7" s="752"/>
      <c r="P7" s="753"/>
      <c r="Q7" s="754">
        <v>15865</v>
      </c>
      <c r="R7" s="755"/>
      <c r="S7" s="755"/>
      <c r="T7" s="755"/>
      <c r="U7" s="755"/>
      <c r="V7" s="755">
        <v>14822</v>
      </c>
      <c r="W7" s="755"/>
      <c r="X7" s="755"/>
      <c r="Y7" s="755"/>
      <c r="Z7" s="755"/>
      <c r="AA7" s="755">
        <v>1043</v>
      </c>
      <c r="AB7" s="755"/>
      <c r="AC7" s="755"/>
      <c r="AD7" s="755"/>
      <c r="AE7" s="756"/>
      <c r="AF7" s="757">
        <v>965</v>
      </c>
      <c r="AG7" s="758"/>
      <c r="AH7" s="758"/>
      <c r="AI7" s="758"/>
      <c r="AJ7" s="759"/>
      <c r="AK7" s="794">
        <v>756</v>
      </c>
      <c r="AL7" s="795"/>
      <c r="AM7" s="795"/>
      <c r="AN7" s="795"/>
      <c r="AO7" s="795"/>
      <c r="AP7" s="795">
        <v>13914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544</v>
      </c>
      <c r="BS7" s="798" t="s">
        <v>545</v>
      </c>
      <c r="BT7" s="799"/>
      <c r="BU7" s="799"/>
      <c r="BV7" s="799"/>
      <c r="BW7" s="799"/>
      <c r="BX7" s="799"/>
      <c r="BY7" s="799"/>
      <c r="BZ7" s="799"/>
      <c r="CA7" s="799"/>
      <c r="CB7" s="799"/>
      <c r="CC7" s="799"/>
      <c r="CD7" s="799"/>
      <c r="CE7" s="799"/>
      <c r="CF7" s="799"/>
      <c r="CG7" s="800"/>
      <c r="CH7" s="791">
        <v>-3</v>
      </c>
      <c r="CI7" s="792"/>
      <c r="CJ7" s="792"/>
      <c r="CK7" s="792"/>
      <c r="CL7" s="793"/>
      <c r="CM7" s="791">
        <v>213</v>
      </c>
      <c r="CN7" s="792"/>
      <c r="CO7" s="792"/>
      <c r="CP7" s="792"/>
      <c r="CQ7" s="793"/>
      <c r="CR7" s="791">
        <v>10</v>
      </c>
      <c r="CS7" s="792"/>
      <c r="CT7" s="792"/>
      <c r="CU7" s="792"/>
      <c r="CV7" s="793"/>
      <c r="CW7" s="791" t="s">
        <v>546</v>
      </c>
      <c r="CX7" s="792"/>
      <c r="CY7" s="792"/>
      <c r="CZ7" s="792"/>
      <c r="DA7" s="793"/>
      <c r="DB7" s="791">
        <v>87</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2">
      <c r="A8" s="214">
        <v>2</v>
      </c>
      <c r="B8" s="775" t="s">
        <v>367</v>
      </c>
      <c r="C8" s="776"/>
      <c r="D8" s="776"/>
      <c r="E8" s="776"/>
      <c r="F8" s="776"/>
      <c r="G8" s="776"/>
      <c r="H8" s="776"/>
      <c r="I8" s="776"/>
      <c r="J8" s="776"/>
      <c r="K8" s="776"/>
      <c r="L8" s="776"/>
      <c r="M8" s="776"/>
      <c r="N8" s="776"/>
      <c r="O8" s="776"/>
      <c r="P8" s="777"/>
      <c r="Q8" s="778">
        <v>11</v>
      </c>
      <c r="R8" s="779"/>
      <c r="S8" s="779"/>
      <c r="T8" s="779"/>
      <c r="U8" s="779"/>
      <c r="V8" s="779">
        <v>10</v>
      </c>
      <c r="W8" s="779"/>
      <c r="X8" s="779"/>
      <c r="Y8" s="779"/>
      <c r="Z8" s="779"/>
      <c r="AA8" s="779">
        <v>2</v>
      </c>
      <c r="AB8" s="779"/>
      <c r="AC8" s="779"/>
      <c r="AD8" s="779"/>
      <c r="AE8" s="780"/>
      <c r="AF8" s="781">
        <v>2</v>
      </c>
      <c r="AG8" s="782"/>
      <c r="AH8" s="782"/>
      <c r="AI8" s="782"/>
      <c r="AJ8" s="783"/>
      <c r="AK8" s="784" t="s">
        <v>539</v>
      </c>
      <c r="AL8" s="785"/>
      <c r="AM8" s="785"/>
      <c r="AN8" s="785"/>
      <c r="AO8" s="785"/>
      <c r="AP8" s="785">
        <v>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2">
      <c r="A9" s="214">
        <v>3</v>
      </c>
      <c r="B9" s="775" t="s">
        <v>368</v>
      </c>
      <c r="C9" s="776"/>
      <c r="D9" s="776"/>
      <c r="E9" s="776"/>
      <c r="F9" s="776"/>
      <c r="G9" s="776"/>
      <c r="H9" s="776"/>
      <c r="I9" s="776"/>
      <c r="J9" s="776"/>
      <c r="K9" s="776"/>
      <c r="L9" s="776"/>
      <c r="M9" s="776"/>
      <c r="N9" s="776"/>
      <c r="O9" s="776"/>
      <c r="P9" s="777"/>
      <c r="Q9" s="778">
        <v>14</v>
      </c>
      <c r="R9" s="779"/>
      <c r="S9" s="779"/>
      <c r="T9" s="779"/>
      <c r="U9" s="779"/>
      <c r="V9" s="779">
        <v>10</v>
      </c>
      <c r="W9" s="779"/>
      <c r="X9" s="779"/>
      <c r="Y9" s="779"/>
      <c r="Z9" s="779"/>
      <c r="AA9" s="779">
        <v>4</v>
      </c>
      <c r="AB9" s="779"/>
      <c r="AC9" s="779"/>
      <c r="AD9" s="779"/>
      <c r="AE9" s="780"/>
      <c r="AF9" s="781">
        <v>4</v>
      </c>
      <c r="AG9" s="782"/>
      <c r="AH9" s="782"/>
      <c r="AI9" s="782"/>
      <c r="AJ9" s="783"/>
      <c r="AK9" s="784">
        <v>11</v>
      </c>
      <c r="AL9" s="785"/>
      <c r="AM9" s="785"/>
      <c r="AN9" s="785"/>
      <c r="AO9" s="785"/>
      <c r="AP9" s="785" t="s">
        <v>538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370</v>
      </c>
      <c r="B23" s="810" t="s">
        <v>371</v>
      </c>
      <c r="C23" s="811"/>
      <c r="D23" s="811"/>
      <c r="E23" s="811"/>
      <c r="F23" s="811"/>
      <c r="G23" s="811"/>
      <c r="H23" s="811"/>
      <c r="I23" s="811"/>
      <c r="J23" s="811"/>
      <c r="K23" s="811"/>
      <c r="L23" s="811"/>
      <c r="M23" s="811"/>
      <c r="N23" s="811"/>
      <c r="O23" s="811"/>
      <c r="P23" s="812"/>
      <c r="Q23" s="813">
        <v>15872</v>
      </c>
      <c r="R23" s="814"/>
      <c r="S23" s="814"/>
      <c r="T23" s="814"/>
      <c r="U23" s="814"/>
      <c r="V23" s="814">
        <v>14823</v>
      </c>
      <c r="W23" s="814"/>
      <c r="X23" s="814"/>
      <c r="Y23" s="814"/>
      <c r="Z23" s="814"/>
      <c r="AA23" s="814">
        <v>1049</v>
      </c>
      <c r="AB23" s="814"/>
      <c r="AC23" s="814"/>
      <c r="AD23" s="814"/>
      <c r="AE23" s="815"/>
      <c r="AF23" s="816">
        <v>970</v>
      </c>
      <c r="AG23" s="814"/>
      <c r="AH23" s="814"/>
      <c r="AI23" s="814"/>
      <c r="AJ23" s="817"/>
      <c r="AK23" s="818"/>
      <c r="AL23" s="819"/>
      <c r="AM23" s="819"/>
      <c r="AN23" s="819"/>
      <c r="AO23" s="819"/>
      <c r="AP23" s="814">
        <v>13918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382</v>
      </c>
      <c r="C28" s="752"/>
      <c r="D28" s="752"/>
      <c r="E28" s="752"/>
      <c r="F28" s="752"/>
      <c r="G28" s="752"/>
      <c r="H28" s="752"/>
      <c r="I28" s="752"/>
      <c r="J28" s="752"/>
      <c r="K28" s="752"/>
      <c r="L28" s="752"/>
      <c r="M28" s="752"/>
      <c r="N28" s="752"/>
      <c r="O28" s="752"/>
      <c r="P28" s="753"/>
      <c r="Q28" s="842">
        <v>5194</v>
      </c>
      <c r="R28" s="843"/>
      <c r="S28" s="843"/>
      <c r="T28" s="843"/>
      <c r="U28" s="843"/>
      <c r="V28" s="843">
        <v>4767</v>
      </c>
      <c r="W28" s="843"/>
      <c r="X28" s="843"/>
      <c r="Y28" s="843"/>
      <c r="Z28" s="843"/>
      <c r="AA28" s="843">
        <v>428</v>
      </c>
      <c r="AB28" s="843"/>
      <c r="AC28" s="843"/>
      <c r="AD28" s="843"/>
      <c r="AE28" s="844"/>
      <c r="AF28" s="845">
        <v>428</v>
      </c>
      <c r="AG28" s="843"/>
      <c r="AH28" s="843"/>
      <c r="AI28" s="843"/>
      <c r="AJ28" s="846"/>
      <c r="AK28" s="847">
        <v>256</v>
      </c>
      <c r="AL28" s="838"/>
      <c r="AM28" s="838"/>
      <c r="AN28" s="838"/>
      <c r="AO28" s="838"/>
      <c r="AP28" s="838" t="s">
        <v>539</v>
      </c>
      <c r="AQ28" s="838"/>
      <c r="AR28" s="838"/>
      <c r="AS28" s="838"/>
      <c r="AT28" s="838"/>
      <c r="AU28" s="838" t="s">
        <v>539</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383</v>
      </c>
      <c r="C29" s="776"/>
      <c r="D29" s="776"/>
      <c r="E29" s="776"/>
      <c r="F29" s="776"/>
      <c r="G29" s="776"/>
      <c r="H29" s="776"/>
      <c r="I29" s="776"/>
      <c r="J29" s="776"/>
      <c r="K29" s="776"/>
      <c r="L29" s="776"/>
      <c r="M29" s="776"/>
      <c r="N29" s="776"/>
      <c r="O29" s="776"/>
      <c r="P29" s="777"/>
      <c r="Q29" s="778">
        <v>3519</v>
      </c>
      <c r="R29" s="779"/>
      <c r="S29" s="779"/>
      <c r="T29" s="779"/>
      <c r="U29" s="779"/>
      <c r="V29" s="779">
        <v>3339</v>
      </c>
      <c r="W29" s="779"/>
      <c r="X29" s="779"/>
      <c r="Y29" s="779"/>
      <c r="Z29" s="779"/>
      <c r="AA29" s="779">
        <v>181</v>
      </c>
      <c r="AB29" s="779"/>
      <c r="AC29" s="779"/>
      <c r="AD29" s="779"/>
      <c r="AE29" s="780"/>
      <c r="AF29" s="781">
        <v>181</v>
      </c>
      <c r="AG29" s="782"/>
      <c r="AH29" s="782"/>
      <c r="AI29" s="782"/>
      <c r="AJ29" s="783"/>
      <c r="AK29" s="850">
        <v>458</v>
      </c>
      <c r="AL29" s="851"/>
      <c r="AM29" s="851"/>
      <c r="AN29" s="851"/>
      <c r="AO29" s="851"/>
      <c r="AP29" s="851" t="s">
        <v>539</v>
      </c>
      <c r="AQ29" s="851"/>
      <c r="AR29" s="851"/>
      <c r="AS29" s="851"/>
      <c r="AT29" s="851"/>
      <c r="AU29" s="851" t="s">
        <v>539</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384</v>
      </c>
      <c r="C30" s="776"/>
      <c r="D30" s="776"/>
      <c r="E30" s="776"/>
      <c r="F30" s="776"/>
      <c r="G30" s="776"/>
      <c r="H30" s="776"/>
      <c r="I30" s="776"/>
      <c r="J30" s="776"/>
      <c r="K30" s="776"/>
      <c r="L30" s="776"/>
      <c r="M30" s="776"/>
      <c r="N30" s="776"/>
      <c r="O30" s="776"/>
      <c r="P30" s="777"/>
      <c r="Q30" s="778">
        <v>529</v>
      </c>
      <c r="R30" s="779"/>
      <c r="S30" s="779"/>
      <c r="T30" s="779"/>
      <c r="U30" s="779"/>
      <c r="V30" s="779">
        <v>529</v>
      </c>
      <c r="W30" s="779"/>
      <c r="X30" s="779"/>
      <c r="Y30" s="779"/>
      <c r="Z30" s="779"/>
      <c r="AA30" s="779">
        <v>0</v>
      </c>
      <c r="AB30" s="779"/>
      <c r="AC30" s="779"/>
      <c r="AD30" s="779"/>
      <c r="AE30" s="780"/>
      <c r="AF30" s="781">
        <v>0</v>
      </c>
      <c r="AG30" s="782"/>
      <c r="AH30" s="782"/>
      <c r="AI30" s="782"/>
      <c r="AJ30" s="783"/>
      <c r="AK30" s="850">
        <v>136</v>
      </c>
      <c r="AL30" s="851"/>
      <c r="AM30" s="851"/>
      <c r="AN30" s="851"/>
      <c r="AO30" s="851"/>
      <c r="AP30" s="851" t="s">
        <v>539</v>
      </c>
      <c r="AQ30" s="851"/>
      <c r="AR30" s="851"/>
      <c r="AS30" s="851"/>
      <c r="AT30" s="851"/>
      <c r="AU30" s="851" t="s">
        <v>539</v>
      </c>
      <c r="AV30" s="851"/>
      <c r="AW30" s="851"/>
      <c r="AX30" s="851"/>
      <c r="AY30" s="851"/>
      <c r="AZ30" s="852" t="s">
        <v>539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385</v>
      </c>
      <c r="C31" s="776"/>
      <c r="D31" s="776"/>
      <c r="E31" s="776"/>
      <c r="F31" s="776"/>
      <c r="G31" s="776"/>
      <c r="H31" s="776"/>
      <c r="I31" s="776"/>
      <c r="J31" s="776"/>
      <c r="K31" s="776"/>
      <c r="L31" s="776"/>
      <c r="M31" s="776"/>
      <c r="N31" s="776"/>
      <c r="O31" s="776"/>
      <c r="P31" s="777"/>
      <c r="Q31" s="778">
        <v>648</v>
      </c>
      <c r="R31" s="779"/>
      <c r="S31" s="779"/>
      <c r="T31" s="779"/>
      <c r="U31" s="779"/>
      <c r="V31" s="779">
        <v>662</v>
      </c>
      <c r="W31" s="779"/>
      <c r="X31" s="779"/>
      <c r="Y31" s="779"/>
      <c r="Z31" s="779"/>
      <c r="AA31" s="779">
        <v>-13</v>
      </c>
      <c r="AB31" s="779"/>
      <c r="AC31" s="779"/>
      <c r="AD31" s="779"/>
      <c r="AE31" s="780"/>
      <c r="AF31" s="781">
        <v>1444</v>
      </c>
      <c r="AG31" s="782"/>
      <c r="AH31" s="782"/>
      <c r="AI31" s="782"/>
      <c r="AJ31" s="783"/>
      <c r="AK31" s="850">
        <v>141</v>
      </c>
      <c r="AL31" s="851"/>
      <c r="AM31" s="851"/>
      <c r="AN31" s="851"/>
      <c r="AO31" s="851"/>
      <c r="AP31" s="851">
        <v>756</v>
      </c>
      <c r="AQ31" s="851"/>
      <c r="AR31" s="851"/>
      <c r="AS31" s="851"/>
      <c r="AT31" s="851"/>
      <c r="AU31" s="851">
        <v>574</v>
      </c>
      <c r="AV31" s="851"/>
      <c r="AW31" s="851"/>
      <c r="AX31" s="851"/>
      <c r="AY31" s="851"/>
      <c r="AZ31" s="852" t="s">
        <v>539</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387</v>
      </c>
      <c r="C32" s="776"/>
      <c r="D32" s="776"/>
      <c r="E32" s="776"/>
      <c r="F32" s="776"/>
      <c r="G32" s="776"/>
      <c r="H32" s="776"/>
      <c r="I32" s="776"/>
      <c r="J32" s="776"/>
      <c r="K32" s="776"/>
      <c r="L32" s="776"/>
      <c r="M32" s="776"/>
      <c r="N32" s="776"/>
      <c r="O32" s="776"/>
      <c r="P32" s="777"/>
      <c r="Q32" s="778">
        <v>1970</v>
      </c>
      <c r="R32" s="779"/>
      <c r="S32" s="779"/>
      <c r="T32" s="779"/>
      <c r="U32" s="779"/>
      <c r="V32" s="779">
        <v>1910</v>
      </c>
      <c r="W32" s="779"/>
      <c r="X32" s="779"/>
      <c r="Y32" s="779"/>
      <c r="Z32" s="779"/>
      <c r="AA32" s="779">
        <v>60</v>
      </c>
      <c r="AB32" s="779"/>
      <c r="AC32" s="779"/>
      <c r="AD32" s="779"/>
      <c r="AE32" s="780"/>
      <c r="AF32" s="781">
        <v>26</v>
      </c>
      <c r="AG32" s="782"/>
      <c r="AH32" s="782"/>
      <c r="AI32" s="782"/>
      <c r="AJ32" s="783"/>
      <c r="AK32" s="850">
        <v>980</v>
      </c>
      <c r="AL32" s="851"/>
      <c r="AM32" s="851"/>
      <c r="AN32" s="851"/>
      <c r="AO32" s="851"/>
      <c r="AP32" s="851">
        <v>12563</v>
      </c>
      <c r="AQ32" s="851"/>
      <c r="AR32" s="851"/>
      <c r="AS32" s="851"/>
      <c r="AT32" s="851"/>
      <c r="AU32" s="851">
        <v>11018</v>
      </c>
      <c r="AV32" s="851"/>
      <c r="AW32" s="851"/>
      <c r="AX32" s="851"/>
      <c r="AY32" s="851"/>
      <c r="AZ32" s="852" t="s">
        <v>540</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389</v>
      </c>
      <c r="C33" s="776"/>
      <c r="D33" s="776"/>
      <c r="E33" s="776"/>
      <c r="F33" s="776"/>
      <c r="G33" s="776"/>
      <c r="H33" s="776"/>
      <c r="I33" s="776"/>
      <c r="J33" s="776"/>
      <c r="K33" s="776"/>
      <c r="L33" s="776"/>
      <c r="M33" s="776"/>
      <c r="N33" s="776"/>
      <c r="O33" s="776"/>
      <c r="P33" s="777"/>
      <c r="Q33" s="778">
        <v>524</v>
      </c>
      <c r="R33" s="779"/>
      <c r="S33" s="779"/>
      <c r="T33" s="779"/>
      <c r="U33" s="779"/>
      <c r="V33" s="779">
        <v>503</v>
      </c>
      <c r="W33" s="779"/>
      <c r="X33" s="779"/>
      <c r="Y33" s="779"/>
      <c r="Z33" s="779"/>
      <c r="AA33" s="779">
        <v>20</v>
      </c>
      <c r="AB33" s="779"/>
      <c r="AC33" s="779"/>
      <c r="AD33" s="779"/>
      <c r="AE33" s="780"/>
      <c r="AF33" s="781">
        <v>14</v>
      </c>
      <c r="AG33" s="782"/>
      <c r="AH33" s="782"/>
      <c r="AI33" s="782"/>
      <c r="AJ33" s="783"/>
      <c r="AK33" s="850">
        <v>425</v>
      </c>
      <c r="AL33" s="851"/>
      <c r="AM33" s="851"/>
      <c r="AN33" s="851"/>
      <c r="AO33" s="851"/>
      <c r="AP33" s="851" t="s">
        <v>539</v>
      </c>
      <c r="AQ33" s="851"/>
      <c r="AR33" s="851"/>
      <c r="AS33" s="851"/>
      <c r="AT33" s="851"/>
      <c r="AU33" s="851" t="s">
        <v>539</v>
      </c>
      <c r="AV33" s="851"/>
      <c r="AW33" s="851"/>
      <c r="AX33" s="851"/>
      <c r="AY33" s="851"/>
      <c r="AZ33" s="852" t="s">
        <v>541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2092</v>
      </c>
      <c r="AG63" s="862"/>
      <c r="AH63" s="862"/>
      <c r="AI63" s="862"/>
      <c r="AJ63" s="863"/>
      <c r="AK63" s="864"/>
      <c r="AL63" s="859"/>
      <c r="AM63" s="859"/>
      <c r="AN63" s="859"/>
      <c r="AO63" s="859"/>
      <c r="AP63" s="862">
        <v>13319</v>
      </c>
      <c r="AQ63" s="862"/>
      <c r="AR63" s="862"/>
      <c r="AS63" s="862"/>
      <c r="AT63" s="862"/>
      <c r="AU63" s="862">
        <v>11592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542</v>
      </c>
      <c r="C68" s="890"/>
      <c r="D68" s="890"/>
      <c r="E68" s="890"/>
      <c r="F68" s="890"/>
      <c r="G68" s="890"/>
      <c r="H68" s="890"/>
      <c r="I68" s="890"/>
      <c r="J68" s="890"/>
      <c r="K68" s="890"/>
      <c r="L68" s="890"/>
      <c r="M68" s="890"/>
      <c r="N68" s="890"/>
      <c r="O68" s="890"/>
      <c r="P68" s="891"/>
      <c r="Q68" s="892">
        <v>928</v>
      </c>
      <c r="R68" s="886"/>
      <c r="S68" s="886"/>
      <c r="T68" s="886"/>
      <c r="U68" s="886"/>
      <c r="V68" s="886">
        <v>465</v>
      </c>
      <c r="W68" s="886"/>
      <c r="X68" s="886"/>
      <c r="Y68" s="886"/>
      <c r="Z68" s="886"/>
      <c r="AA68" s="886">
        <v>463</v>
      </c>
      <c r="AB68" s="886"/>
      <c r="AC68" s="886"/>
      <c r="AD68" s="886"/>
      <c r="AE68" s="886"/>
      <c r="AF68" s="886">
        <v>942</v>
      </c>
      <c r="AG68" s="886"/>
      <c r="AH68" s="886"/>
      <c r="AI68" s="886"/>
      <c r="AJ68" s="886"/>
      <c r="AK68" s="886" t="s">
        <v>547</v>
      </c>
      <c r="AL68" s="886"/>
      <c r="AM68" s="886"/>
      <c r="AN68" s="886"/>
      <c r="AO68" s="886"/>
      <c r="AP68" s="886">
        <v>940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548</v>
      </c>
      <c r="C69" s="894"/>
      <c r="D69" s="894"/>
      <c r="E69" s="894"/>
      <c r="F69" s="894"/>
      <c r="G69" s="894"/>
      <c r="H69" s="894"/>
      <c r="I69" s="894"/>
      <c r="J69" s="894"/>
      <c r="K69" s="894"/>
      <c r="L69" s="894"/>
      <c r="M69" s="894"/>
      <c r="N69" s="894"/>
      <c r="O69" s="894"/>
      <c r="P69" s="895"/>
      <c r="Q69" s="896">
        <v>1184</v>
      </c>
      <c r="R69" s="897"/>
      <c r="S69" s="897"/>
      <c r="T69" s="897"/>
      <c r="U69" s="850"/>
      <c r="V69" s="898">
        <v>655</v>
      </c>
      <c r="W69" s="897"/>
      <c r="X69" s="897"/>
      <c r="Y69" s="897"/>
      <c r="Z69" s="850"/>
      <c r="AA69" s="898">
        <v>529</v>
      </c>
      <c r="AB69" s="897"/>
      <c r="AC69" s="897"/>
      <c r="AD69" s="897"/>
      <c r="AE69" s="850"/>
      <c r="AF69" s="898">
        <v>529</v>
      </c>
      <c r="AG69" s="897"/>
      <c r="AH69" s="897"/>
      <c r="AI69" s="897"/>
      <c r="AJ69" s="850"/>
      <c r="AK69" s="898" t="s">
        <v>480</v>
      </c>
      <c r="AL69" s="897"/>
      <c r="AM69" s="897"/>
      <c r="AN69" s="897"/>
      <c r="AO69" s="850"/>
      <c r="AP69" s="898" t="s">
        <v>480</v>
      </c>
      <c r="AQ69" s="897"/>
      <c r="AR69" s="897"/>
      <c r="AS69" s="897"/>
      <c r="AT69" s="850"/>
      <c r="AU69" s="898" t="s">
        <v>480</v>
      </c>
      <c r="AV69" s="897"/>
      <c r="AW69" s="897"/>
      <c r="AX69" s="897"/>
      <c r="AY69" s="850"/>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549</v>
      </c>
      <c r="C70" s="894"/>
      <c r="D70" s="894"/>
      <c r="E70" s="894"/>
      <c r="F70" s="894"/>
      <c r="G70" s="894"/>
      <c r="H70" s="894"/>
      <c r="I70" s="894"/>
      <c r="J70" s="894"/>
      <c r="K70" s="894"/>
      <c r="L70" s="894"/>
      <c r="M70" s="894"/>
      <c r="N70" s="894"/>
      <c r="O70" s="894"/>
      <c r="P70" s="895"/>
      <c r="Q70" s="896">
        <v>7534</v>
      </c>
      <c r="R70" s="897"/>
      <c r="S70" s="897"/>
      <c r="T70" s="897"/>
      <c r="U70" s="850"/>
      <c r="V70" s="898">
        <v>7409</v>
      </c>
      <c r="W70" s="897"/>
      <c r="X70" s="897"/>
      <c r="Y70" s="897"/>
      <c r="Z70" s="850"/>
      <c r="AA70" s="898">
        <v>125</v>
      </c>
      <c r="AB70" s="897"/>
      <c r="AC70" s="897"/>
      <c r="AD70" s="897"/>
      <c r="AE70" s="850"/>
      <c r="AF70" s="898">
        <v>125</v>
      </c>
      <c r="AG70" s="897"/>
      <c r="AH70" s="897"/>
      <c r="AI70" s="897"/>
      <c r="AJ70" s="850"/>
      <c r="AK70" s="898">
        <v>564</v>
      </c>
      <c r="AL70" s="897"/>
      <c r="AM70" s="897"/>
      <c r="AN70" s="897"/>
      <c r="AO70" s="850"/>
      <c r="AP70" s="898" t="s">
        <v>480</v>
      </c>
      <c r="AQ70" s="897"/>
      <c r="AR70" s="897"/>
      <c r="AS70" s="897"/>
      <c r="AT70" s="850"/>
      <c r="AU70" s="898" t="s">
        <v>480</v>
      </c>
      <c r="AV70" s="897"/>
      <c r="AW70" s="897"/>
      <c r="AX70" s="897"/>
      <c r="AY70" s="850"/>
      <c r="AZ70" s="899"/>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550</v>
      </c>
      <c r="C71" s="894"/>
      <c r="D71" s="894"/>
      <c r="E71" s="894"/>
      <c r="F71" s="894"/>
      <c r="G71" s="894"/>
      <c r="H71" s="894"/>
      <c r="I71" s="894"/>
      <c r="J71" s="894"/>
      <c r="K71" s="894"/>
      <c r="L71" s="894"/>
      <c r="M71" s="894"/>
      <c r="N71" s="894"/>
      <c r="O71" s="894"/>
      <c r="P71" s="895"/>
      <c r="Q71" s="896">
        <v>263837</v>
      </c>
      <c r="R71" s="897"/>
      <c r="S71" s="897"/>
      <c r="T71" s="897"/>
      <c r="U71" s="850"/>
      <c r="V71" s="898">
        <v>263732</v>
      </c>
      <c r="W71" s="897"/>
      <c r="X71" s="897"/>
      <c r="Y71" s="897"/>
      <c r="Z71" s="850"/>
      <c r="AA71" s="898">
        <v>104</v>
      </c>
      <c r="AB71" s="897"/>
      <c r="AC71" s="897"/>
      <c r="AD71" s="897"/>
      <c r="AE71" s="850"/>
      <c r="AF71" s="898">
        <v>104</v>
      </c>
      <c r="AG71" s="897"/>
      <c r="AH71" s="897"/>
      <c r="AI71" s="897"/>
      <c r="AJ71" s="850"/>
      <c r="AK71" s="898">
        <v>5790</v>
      </c>
      <c r="AL71" s="897"/>
      <c r="AM71" s="897"/>
      <c r="AN71" s="897"/>
      <c r="AO71" s="850"/>
      <c r="AP71" s="898" t="s">
        <v>480</v>
      </c>
      <c r="AQ71" s="897"/>
      <c r="AR71" s="897"/>
      <c r="AS71" s="897"/>
      <c r="AT71" s="850"/>
      <c r="AU71" s="898" t="s">
        <v>480</v>
      </c>
      <c r="AV71" s="897"/>
      <c r="AW71" s="897"/>
      <c r="AX71" s="897"/>
      <c r="AY71" s="850"/>
      <c r="AZ71" s="899"/>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551</v>
      </c>
      <c r="C72" s="894"/>
      <c r="D72" s="894"/>
      <c r="E72" s="894"/>
      <c r="F72" s="894"/>
      <c r="G72" s="894"/>
      <c r="H72" s="894"/>
      <c r="I72" s="894"/>
      <c r="J72" s="894"/>
      <c r="K72" s="894"/>
      <c r="L72" s="894"/>
      <c r="M72" s="894"/>
      <c r="N72" s="894"/>
      <c r="O72" s="894"/>
      <c r="P72" s="895"/>
      <c r="Q72" s="896">
        <v>702</v>
      </c>
      <c r="R72" s="897"/>
      <c r="S72" s="897"/>
      <c r="T72" s="897"/>
      <c r="U72" s="850"/>
      <c r="V72" s="898">
        <v>605</v>
      </c>
      <c r="W72" s="897"/>
      <c r="X72" s="897"/>
      <c r="Y72" s="897"/>
      <c r="Z72" s="850"/>
      <c r="AA72" s="898">
        <v>97</v>
      </c>
      <c r="AB72" s="897"/>
      <c r="AC72" s="897"/>
      <c r="AD72" s="897"/>
      <c r="AE72" s="850"/>
      <c r="AF72" s="898">
        <v>97</v>
      </c>
      <c r="AG72" s="897"/>
      <c r="AH72" s="897"/>
      <c r="AI72" s="897"/>
      <c r="AJ72" s="850"/>
      <c r="AK72" s="898" t="s">
        <v>480</v>
      </c>
      <c r="AL72" s="897"/>
      <c r="AM72" s="897"/>
      <c r="AN72" s="897"/>
      <c r="AO72" s="850"/>
      <c r="AP72" s="898" t="s">
        <v>480</v>
      </c>
      <c r="AQ72" s="897"/>
      <c r="AR72" s="897"/>
      <c r="AS72" s="897"/>
      <c r="AT72" s="850"/>
      <c r="AU72" s="898" t="s">
        <v>480</v>
      </c>
      <c r="AV72" s="897"/>
      <c r="AW72" s="897"/>
      <c r="AX72" s="897"/>
      <c r="AY72" s="850"/>
      <c r="AZ72" s="899"/>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t="s">
        <v>552</v>
      </c>
      <c r="C73" s="894"/>
      <c r="D73" s="894"/>
      <c r="E73" s="894"/>
      <c r="F73" s="894"/>
      <c r="G73" s="894"/>
      <c r="H73" s="894"/>
      <c r="I73" s="894"/>
      <c r="J73" s="894"/>
      <c r="K73" s="894"/>
      <c r="L73" s="894"/>
      <c r="M73" s="894"/>
      <c r="N73" s="894"/>
      <c r="O73" s="894"/>
      <c r="P73" s="895"/>
      <c r="Q73" s="896">
        <v>107</v>
      </c>
      <c r="R73" s="897"/>
      <c r="S73" s="897"/>
      <c r="T73" s="897"/>
      <c r="U73" s="850"/>
      <c r="V73" s="898">
        <v>73</v>
      </c>
      <c r="W73" s="897"/>
      <c r="X73" s="897"/>
      <c r="Y73" s="897"/>
      <c r="Z73" s="850"/>
      <c r="AA73" s="898">
        <v>34</v>
      </c>
      <c r="AB73" s="897"/>
      <c r="AC73" s="897"/>
      <c r="AD73" s="897"/>
      <c r="AE73" s="850"/>
      <c r="AF73" s="898">
        <v>34</v>
      </c>
      <c r="AG73" s="897"/>
      <c r="AH73" s="897"/>
      <c r="AI73" s="897"/>
      <c r="AJ73" s="850"/>
      <c r="AK73" s="898">
        <v>10</v>
      </c>
      <c r="AL73" s="897"/>
      <c r="AM73" s="897"/>
      <c r="AN73" s="897"/>
      <c r="AO73" s="850"/>
      <c r="AP73" s="898" t="s">
        <v>480</v>
      </c>
      <c r="AQ73" s="897"/>
      <c r="AR73" s="897"/>
      <c r="AS73" s="897"/>
      <c r="AT73" s="850"/>
      <c r="AU73" s="898" t="s">
        <v>480</v>
      </c>
      <c r="AV73" s="897"/>
      <c r="AW73" s="897"/>
      <c r="AX73" s="897"/>
      <c r="AY73" s="850"/>
      <c r="AZ73" s="899"/>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t="s">
        <v>553</v>
      </c>
      <c r="C74" s="894"/>
      <c r="D74" s="894"/>
      <c r="E74" s="894"/>
      <c r="F74" s="894"/>
      <c r="G74" s="894"/>
      <c r="H74" s="894"/>
      <c r="I74" s="894"/>
      <c r="J74" s="894"/>
      <c r="K74" s="894"/>
      <c r="L74" s="894"/>
      <c r="M74" s="894"/>
      <c r="N74" s="894"/>
      <c r="O74" s="894"/>
      <c r="P74" s="895"/>
      <c r="Q74" s="896">
        <v>663</v>
      </c>
      <c r="R74" s="897"/>
      <c r="S74" s="897"/>
      <c r="T74" s="897"/>
      <c r="U74" s="850"/>
      <c r="V74" s="898">
        <v>629</v>
      </c>
      <c r="W74" s="897"/>
      <c r="X74" s="897"/>
      <c r="Y74" s="897"/>
      <c r="Z74" s="850"/>
      <c r="AA74" s="898">
        <v>34</v>
      </c>
      <c r="AB74" s="897"/>
      <c r="AC74" s="897"/>
      <c r="AD74" s="897"/>
      <c r="AE74" s="850"/>
      <c r="AF74" s="898">
        <v>34</v>
      </c>
      <c r="AG74" s="897"/>
      <c r="AH74" s="897"/>
      <c r="AI74" s="897"/>
      <c r="AJ74" s="850"/>
      <c r="AK74" s="898" t="s">
        <v>480</v>
      </c>
      <c r="AL74" s="897"/>
      <c r="AM74" s="897"/>
      <c r="AN74" s="897"/>
      <c r="AO74" s="850"/>
      <c r="AP74" s="898">
        <v>692</v>
      </c>
      <c r="AQ74" s="897"/>
      <c r="AR74" s="897"/>
      <c r="AS74" s="897"/>
      <c r="AT74" s="850"/>
      <c r="AU74" s="898">
        <v>163</v>
      </c>
      <c r="AV74" s="897"/>
      <c r="AW74" s="897"/>
      <c r="AX74" s="897"/>
      <c r="AY74" s="850"/>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t="s">
        <v>554</v>
      </c>
      <c r="C75" s="894"/>
      <c r="D75" s="894"/>
      <c r="E75" s="894"/>
      <c r="F75" s="894"/>
      <c r="G75" s="894"/>
      <c r="H75" s="894"/>
      <c r="I75" s="894"/>
      <c r="J75" s="894"/>
      <c r="K75" s="894"/>
      <c r="L75" s="894"/>
      <c r="M75" s="894"/>
      <c r="N75" s="894"/>
      <c r="O75" s="894"/>
      <c r="P75" s="895"/>
      <c r="Q75" s="896">
        <v>708</v>
      </c>
      <c r="R75" s="897"/>
      <c r="S75" s="897"/>
      <c r="T75" s="897"/>
      <c r="U75" s="850"/>
      <c r="V75" s="898">
        <v>676</v>
      </c>
      <c r="W75" s="897"/>
      <c r="X75" s="897"/>
      <c r="Y75" s="897"/>
      <c r="Z75" s="850"/>
      <c r="AA75" s="898">
        <v>31</v>
      </c>
      <c r="AB75" s="897"/>
      <c r="AC75" s="897"/>
      <c r="AD75" s="897"/>
      <c r="AE75" s="850"/>
      <c r="AF75" s="898">
        <v>31</v>
      </c>
      <c r="AG75" s="897"/>
      <c r="AH75" s="897"/>
      <c r="AI75" s="897"/>
      <c r="AJ75" s="850"/>
      <c r="AK75" s="898" t="s">
        <v>480</v>
      </c>
      <c r="AL75" s="897"/>
      <c r="AM75" s="897"/>
      <c r="AN75" s="897"/>
      <c r="AO75" s="850"/>
      <c r="AP75" s="898">
        <v>18</v>
      </c>
      <c r="AQ75" s="897"/>
      <c r="AR75" s="897"/>
      <c r="AS75" s="897"/>
      <c r="AT75" s="850"/>
      <c r="AU75" s="898">
        <v>4</v>
      </c>
      <c r="AV75" s="897"/>
      <c r="AW75" s="897"/>
      <c r="AX75" s="897"/>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t="s">
        <v>555</v>
      </c>
      <c r="C76" s="894"/>
      <c r="D76" s="894"/>
      <c r="E76" s="894"/>
      <c r="F76" s="894"/>
      <c r="G76" s="894"/>
      <c r="H76" s="894"/>
      <c r="I76" s="894"/>
      <c r="J76" s="894"/>
      <c r="K76" s="894"/>
      <c r="L76" s="894"/>
      <c r="M76" s="894"/>
      <c r="N76" s="894"/>
      <c r="O76" s="894"/>
      <c r="P76" s="895"/>
      <c r="Q76" s="896">
        <v>231</v>
      </c>
      <c r="R76" s="897"/>
      <c r="S76" s="897"/>
      <c r="T76" s="897"/>
      <c r="U76" s="850"/>
      <c r="V76" s="898">
        <v>206</v>
      </c>
      <c r="W76" s="897"/>
      <c r="X76" s="897"/>
      <c r="Y76" s="897"/>
      <c r="Z76" s="850"/>
      <c r="AA76" s="898">
        <v>25</v>
      </c>
      <c r="AB76" s="897"/>
      <c r="AC76" s="897"/>
      <c r="AD76" s="897"/>
      <c r="AE76" s="850"/>
      <c r="AF76" s="898">
        <v>25</v>
      </c>
      <c r="AG76" s="897"/>
      <c r="AH76" s="897"/>
      <c r="AI76" s="897"/>
      <c r="AJ76" s="850"/>
      <c r="AK76" s="898">
        <v>231</v>
      </c>
      <c r="AL76" s="897"/>
      <c r="AM76" s="897"/>
      <c r="AN76" s="897"/>
      <c r="AO76" s="850"/>
      <c r="AP76" s="898" t="s">
        <v>480</v>
      </c>
      <c r="AQ76" s="897"/>
      <c r="AR76" s="897"/>
      <c r="AS76" s="897"/>
      <c r="AT76" s="850"/>
      <c r="AU76" s="898" t="s">
        <v>480</v>
      </c>
      <c r="AV76" s="897"/>
      <c r="AW76" s="897"/>
      <c r="AX76" s="897"/>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t="s">
        <v>556</v>
      </c>
      <c r="C77" s="894"/>
      <c r="D77" s="894"/>
      <c r="E77" s="894"/>
      <c r="F77" s="894"/>
      <c r="G77" s="894"/>
      <c r="H77" s="894"/>
      <c r="I77" s="894"/>
      <c r="J77" s="894"/>
      <c r="K77" s="894"/>
      <c r="L77" s="894"/>
      <c r="M77" s="894"/>
      <c r="N77" s="894"/>
      <c r="O77" s="894"/>
      <c r="P77" s="895"/>
      <c r="Q77" s="896">
        <v>53</v>
      </c>
      <c r="R77" s="897"/>
      <c r="S77" s="897"/>
      <c r="T77" s="897"/>
      <c r="U77" s="850"/>
      <c r="V77" s="898">
        <v>47</v>
      </c>
      <c r="W77" s="897"/>
      <c r="X77" s="897"/>
      <c r="Y77" s="897"/>
      <c r="Z77" s="850"/>
      <c r="AA77" s="898">
        <v>5</v>
      </c>
      <c r="AB77" s="897"/>
      <c r="AC77" s="897"/>
      <c r="AD77" s="897"/>
      <c r="AE77" s="850"/>
      <c r="AF77" s="898">
        <v>5</v>
      </c>
      <c r="AG77" s="897"/>
      <c r="AH77" s="897"/>
      <c r="AI77" s="897"/>
      <c r="AJ77" s="850"/>
      <c r="AK77" s="898">
        <v>24</v>
      </c>
      <c r="AL77" s="897"/>
      <c r="AM77" s="897"/>
      <c r="AN77" s="897"/>
      <c r="AO77" s="850"/>
      <c r="AP77" s="898" t="s">
        <v>480</v>
      </c>
      <c r="AQ77" s="897"/>
      <c r="AR77" s="897"/>
      <c r="AS77" s="897"/>
      <c r="AT77" s="850"/>
      <c r="AU77" s="898" t="s">
        <v>480</v>
      </c>
      <c r="AV77" s="897"/>
      <c r="AW77" s="897"/>
      <c r="AX77" s="897"/>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t="s">
        <v>557</v>
      </c>
      <c r="C78" s="894"/>
      <c r="D78" s="894"/>
      <c r="E78" s="894"/>
      <c r="F78" s="894"/>
      <c r="G78" s="894"/>
      <c r="H78" s="894"/>
      <c r="I78" s="894"/>
      <c r="J78" s="894"/>
      <c r="K78" s="894"/>
      <c r="L78" s="894"/>
      <c r="M78" s="894"/>
      <c r="N78" s="894"/>
      <c r="O78" s="894"/>
      <c r="P78" s="895"/>
      <c r="Q78" s="896">
        <v>1401</v>
      </c>
      <c r="R78" s="897"/>
      <c r="S78" s="897"/>
      <c r="T78" s="897"/>
      <c r="U78" s="850"/>
      <c r="V78" s="898">
        <v>1396</v>
      </c>
      <c r="W78" s="897"/>
      <c r="X78" s="897"/>
      <c r="Y78" s="897"/>
      <c r="Z78" s="850"/>
      <c r="AA78" s="898">
        <v>5</v>
      </c>
      <c r="AB78" s="897"/>
      <c r="AC78" s="897"/>
      <c r="AD78" s="897"/>
      <c r="AE78" s="850"/>
      <c r="AF78" s="898">
        <v>5</v>
      </c>
      <c r="AG78" s="897"/>
      <c r="AH78" s="897"/>
      <c r="AI78" s="897"/>
      <c r="AJ78" s="850"/>
      <c r="AK78" s="898" t="s">
        <v>480</v>
      </c>
      <c r="AL78" s="897"/>
      <c r="AM78" s="897"/>
      <c r="AN78" s="897"/>
      <c r="AO78" s="850"/>
      <c r="AP78" s="898">
        <v>800</v>
      </c>
      <c r="AQ78" s="897"/>
      <c r="AR78" s="897"/>
      <c r="AS78" s="897"/>
      <c r="AT78" s="850"/>
      <c r="AU78" s="898">
        <v>250</v>
      </c>
      <c r="AV78" s="897"/>
      <c r="AW78" s="897"/>
      <c r="AX78" s="897"/>
      <c r="AY78" s="850"/>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t="s">
        <v>558</v>
      </c>
      <c r="C79" s="894"/>
      <c r="D79" s="894"/>
      <c r="E79" s="894"/>
      <c r="F79" s="894"/>
      <c r="G79" s="894"/>
      <c r="H79" s="894"/>
      <c r="I79" s="894"/>
      <c r="J79" s="894"/>
      <c r="K79" s="894"/>
      <c r="L79" s="894"/>
      <c r="M79" s="894"/>
      <c r="N79" s="894"/>
      <c r="O79" s="894"/>
      <c r="P79" s="895"/>
      <c r="Q79" s="896">
        <v>161</v>
      </c>
      <c r="R79" s="897"/>
      <c r="S79" s="897"/>
      <c r="T79" s="897"/>
      <c r="U79" s="850"/>
      <c r="V79" s="898">
        <v>158</v>
      </c>
      <c r="W79" s="897"/>
      <c r="X79" s="897"/>
      <c r="Y79" s="897"/>
      <c r="Z79" s="850"/>
      <c r="AA79" s="898">
        <v>4</v>
      </c>
      <c r="AB79" s="897"/>
      <c r="AC79" s="897"/>
      <c r="AD79" s="897"/>
      <c r="AE79" s="850"/>
      <c r="AF79" s="898">
        <v>4</v>
      </c>
      <c r="AG79" s="897"/>
      <c r="AH79" s="897"/>
      <c r="AI79" s="897"/>
      <c r="AJ79" s="850"/>
      <c r="AK79" s="898" t="s">
        <v>480</v>
      </c>
      <c r="AL79" s="897"/>
      <c r="AM79" s="897"/>
      <c r="AN79" s="897"/>
      <c r="AO79" s="850"/>
      <c r="AP79" s="898">
        <v>13</v>
      </c>
      <c r="AQ79" s="897"/>
      <c r="AR79" s="897"/>
      <c r="AS79" s="897"/>
      <c r="AT79" s="850"/>
      <c r="AU79" s="898">
        <v>4</v>
      </c>
      <c r="AV79" s="897"/>
      <c r="AW79" s="897"/>
      <c r="AX79" s="897"/>
      <c r="AY79" s="850"/>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t="s">
        <v>559</v>
      </c>
      <c r="C80" s="894"/>
      <c r="D80" s="894"/>
      <c r="E80" s="894"/>
      <c r="F80" s="894"/>
      <c r="G80" s="894"/>
      <c r="H80" s="894"/>
      <c r="I80" s="894"/>
      <c r="J80" s="894"/>
      <c r="K80" s="894"/>
      <c r="L80" s="894"/>
      <c r="M80" s="894"/>
      <c r="N80" s="894"/>
      <c r="O80" s="894"/>
      <c r="P80" s="895"/>
      <c r="Q80" s="896">
        <v>67</v>
      </c>
      <c r="R80" s="897"/>
      <c r="S80" s="897"/>
      <c r="T80" s="897"/>
      <c r="U80" s="850"/>
      <c r="V80" s="898">
        <v>64</v>
      </c>
      <c r="W80" s="897"/>
      <c r="X80" s="897"/>
      <c r="Y80" s="897"/>
      <c r="Z80" s="850"/>
      <c r="AA80" s="898">
        <v>3</v>
      </c>
      <c r="AB80" s="897"/>
      <c r="AC80" s="897"/>
      <c r="AD80" s="897"/>
      <c r="AE80" s="850"/>
      <c r="AF80" s="898">
        <v>3</v>
      </c>
      <c r="AG80" s="897"/>
      <c r="AH80" s="897"/>
      <c r="AI80" s="897"/>
      <c r="AJ80" s="850"/>
      <c r="AK80" s="898">
        <v>2</v>
      </c>
      <c r="AL80" s="897"/>
      <c r="AM80" s="897"/>
      <c r="AN80" s="897"/>
      <c r="AO80" s="850"/>
      <c r="AP80" s="898" t="s">
        <v>480</v>
      </c>
      <c r="AQ80" s="897"/>
      <c r="AR80" s="897"/>
      <c r="AS80" s="897"/>
      <c r="AT80" s="850"/>
      <c r="AU80" s="898" t="s">
        <v>480</v>
      </c>
      <c r="AV80" s="897"/>
      <c r="AW80" s="897"/>
      <c r="AX80" s="897"/>
      <c r="AY80" s="850"/>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t="s">
        <v>560</v>
      </c>
      <c r="C81" s="894"/>
      <c r="D81" s="894"/>
      <c r="E81" s="894"/>
      <c r="F81" s="894"/>
      <c r="G81" s="894"/>
      <c r="H81" s="894"/>
      <c r="I81" s="894"/>
      <c r="J81" s="894"/>
      <c r="K81" s="894"/>
      <c r="L81" s="894"/>
      <c r="M81" s="894"/>
      <c r="N81" s="894"/>
      <c r="O81" s="894"/>
      <c r="P81" s="895"/>
      <c r="Q81" s="896">
        <v>3</v>
      </c>
      <c r="R81" s="897"/>
      <c r="S81" s="897"/>
      <c r="T81" s="897"/>
      <c r="U81" s="850"/>
      <c r="V81" s="898">
        <v>0</v>
      </c>
      <c r="W81" s="897"/>
      <c r="X81" s="897"/>
      <c r="Y81" s="897"/>
      <c r="Z81" s="850"/>
      <c r="AA81" s="898">
        <v>3</v>
      </c>
      <c r="AB81" s="897"/>
      <c r="AC81" s="897"/>
      <c r="AD81" s="897"/>
      <c r="AE81" s="850"/>
      <c r="AF81" s="898">
        <v>3</v>
      </c>
      <c r="AG81" s="897"/>
      <c r="AH81" s="897"/>
      <c r="AI81" s="897"/>
      <c r="AJ81" s="850"/>
      <c r="AK81" s="898" t="s">
        <v>480</v>
      </c>
      <c r="AL81" s="897"/>
      <c r="AM81" s="897"/>
      <c r="AN81" s="897"/>
      <c r="AO81" s="850"/>
      <c r="AP81" s="898" t="s">
        <v>480</v>
      </c>
      <c r="AQ81" s="897"/>
      <c r="AR81" s="897"/>
      <c r="AS81" s="897"/>
      <c r="AT81" s="850"/>
      <c r="AU81" s="898" t="s">
        <v>480</v>
      </c>
      <c r="AV81" s="897"/>
      <c r="AW81" s="897"/>
      <c r="AX81" s="897"/>
      <c r="AY81" s="850"/>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t="s">
        <v>561</v>
      </c>
      <c r="C82" s="894"/>
      <c r="D82" s="894"/>
      <c r="E82" s="894"/>
      <c r="F82" s="894"/>
      <c r="G82" s="894"/>
      <c r="H82" s="894"/>
      <c r="I82" s="894"/>
      <c r="J82" s="894"/>
      <c r="K82" s="894"/>
      <c r="L82" s="894"/>
      <c r="M82" s="894"/>
      <c r="N82" s="894"/>
      <c r="O82" s="894"/>
      <c r="P82" s="895"/>
      <c r="Q82" s="896">
        <v>6</v>
      </c>
      <c r="R82" s="897"/>
      <c r="S82" s="897"/>
      <c r="T82" s="897"/>
      <c r="U82" s="850"/>
      <c r="V82" s="898">
        <v>3</v>
      </c>
      <c r="W82" s="897"/>
      <c r="X82" s="897"/>
      <c r="Y82" s="897"/>
      <c r="Z82" s="850"/>
      <c r="AA82" s="898">
        <v>3</v>
      </c>
      <c r="AB82" s="897"/>
      <c r="AC82" s="897"/>
      <c r="AD82" s="897"/>
      <c r="AE82" s="850"/>
      <c r="AF82" s="898">
        <v>3</v>
      </c>
      <c r="AG82" s="897"/>
      <c r="AH82" s="897"/>
      <c r="AI82" s="897"/>
      <c r="AJ82" s="850"/>
      <c r="AK82" s="898" t="s">
        <v>480</v>
      </c>
      <c r="AL82" s="897"/>
      <c r="AM82" s="897"/>
      <c r="AN82" s="897"/>
      <c r="AO82" s="850"/>
      <c r="AP82" s="898" t="s">
        <v>480</v>
      </c>
      <c r="AQ82" s="897"/>
      <c r="AR82" s="897"/>
      <c r="AS82" s="897"/>
      <c r="AT82" s="850"/>
      <c r="AU82" s="898" t="s">
        <v>480</v>
      </c>
      <c r="AV82" s="897"/>
      <c r="AW82" s="897"/>
      <c r="AX82" s="897"/>
      <c r="AY82" s="850"/>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t="s">
        <v>562</v>
      </c>
      <c r="C83" s="894"/>
      <c r="D83" s="894"/>
      <c r="E83" s="894"/>
      <c r="F83" s="894"/>
      <c r="G83" s="894"/>
      <c r="H83" s="894"/>
      <c r="I83" s="894"/>
      <c r="J83" s="894"/>
      <c r="K83" s="894"/>
      <c r="L83" s="894"/>
      <c r="M83" s="894"/>
      <c r="N83" s="894"/>
      <c r="O83" s="894"/>
      <c r="P83" s="895"/>
      <c r="Q83" s="901">
        <v>308</v>
      </c>
      <c r="R83" s="851"/>
      <c r="S83" s="851"/>
      <c r="T83" s="851"/>
      <c r="U83" s="851"/>
      <c r="V83" s="851">
        <v>307</v>
      </c>
      <c r="W83" s="851"/>
      <c r="X83" s="851"/>
      <c r="Y83" s="851"/>
      <c r="Z83" s="851"/>
      <c r="AA83" s="851">
        <v>1</v>
      </c>
      <c r="AB83" s="851"/>
      <c r="AC83" s="851"/>
      <c r="AD83" s="851"/>
      <c r="AE83" s="851"/>
      <c r="AF83" s="851">
        <v>1</v>
      </c>
      <c r="AG83" s="851"/>
      <c r="AH83" s="851"/>
      <c r="AI83" s="851"/>
      <c r="AJ83" s="851"/>
      <c r="AK83" s="851" t="s">
        <v>480</v>
      </c>
      <c r="AL83" s="851"/>
      <c r="AM83" s="851"/>
      <c r="AN83" s="851"/>
      <c r="AO83" s="851"/>
      <c r="AP83" s="851" t="s">
        <v>480</v>
      </c>
      <c r="AQ83" s="851"/>
      <c r="AR83" s="851"/>
      <c r="AS83" s="851"/>
      <c r="AT83" s="851"/>
      <c r="AU83" s="851" t="s">
        <v>480</v>
      </c>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t="s">
        <v>543</v>
      </c>
      <c r="C84" s="894"/>
      <c r="D84" s="894"/>
      <c r="E84" s="894"/>
      <c r="F84" s="894"/>
      <c r="G84" s="894"/>
      <c r="H84" s="894"/>
      <c r="I84" s="894"/>
      <c r="J84" s="894"/>
      <c r="K84" s="894"/>
      <c r="L84" s="894"/>
      <c r="M84" s="894"/>
      <c r="N84" s="894"/>
      <c r="O84" s="894"/>
      <c r="P84" s="895"/>
      <c r="Q84" s="901">
        <v>1701</v>
      </c>
      <c r="R84" s="851"/>
      <c r="S84" s="851"/>
      <c r="T84" s="851"/>
      <c r="U84" s="851"/>
      <c r="V84" s="851">
        <v>1701</v>
      </c>
      <c r="W84" s="851"/>
      <c r="X84" s="851"/>
      <c r="Y84" s="851"/>
      <c r="Z84" s="851"/>
      <c r="AA84" s="851">
        <v>0</v>
      </c>
      <c r="AB84" s="851"/>
      <c r="AC84" s="851"/>
      <c r="AD84" s="851"/>
      <c r="AE84" s="851"/>
      <c r="AF84" s="851">
        <v>0</v>
      </c>
      <c r="AG84" s="851"/>
      <c r="AH84" s="851"/>
      <c r="AI84" s="851"/>
      <c r="AJ84" s="851"/>
      <c r="AK84" s="851" t="s">
        <v>539</v>
      </c>
      <c r="AL84" s="851"/>
      <c r="AM84" s="851"/>
      <c r="AN84" s="851"/>
      <c r="AO84" s="851"/>
      <c r="AP84" s="851" t="s">
        <v>539</v>
      </c>
      <c r="AQ84" s="851"/>
      <c r="AR84" s="851"/>
      <c r="AS84" s="851"/>
      <c r="AT84" s="851"/>
      <c r="AU84" s="851" t="s">
        <v>539</v>
      </c>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90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90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1943</v>
      </c>
      <c r="AG88" s="862"/>
      <c r="AH88" s="862"/>
      <c r="AI88" s="862"/>
      <c r="AJ88" s="862"/>
      <c r="AK88" s="859"/>
      <c r="AL88" s="859"/>
      <c r="AM88" s="859"/>
      <c r="AN88" s="859"/>
      <c r="AO88" s="859"/>
      <c r="AP88" s="862">
        <v>2463</v>
      </c>
      <c r="AQ88" s="862"/>
      <c r="AR88" s="862"/>
      <c r="AS88" s="862"/>
      <c r="AT88" s="862"/>
      <c r="AU88" s="862">
        <v>420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t="s">
        <v>546</v>
      </c>
      <c r="CX102" s="870"/>
      <c r="CY102" s="870"/>
      <c r="CZ102" s="870"/>
      <c r="DA102" s="913"/>
      <c r="DB102" s="912">
        <v>87</v>
      </c>
      <c r="DC102" s="870"/>
      <c r="DD102" s="870"/>
      <c r="DE102" s="870"/>
      <c r="DF102" s="913"/>
      <c r="DG102" s="912" t="s">
        <v>546</v>
      </c>
      <c r="DH102" s="870"/>
      <c r="DI102" s="870"/>
      <c r="DJ102" s="870"/>
      <c r="DK102" s="913"/>
      <c r="DL102" s="912" t="s">
        <v>546</v>
      </c>
      <c r="DM102" s="870"/>
      <c r="DN102" s="870"/>
      <c r="DO102" s="870"/>
      <c r="DP102" s="913"/>
      <c r="DQ102" s="912" t="s">
        <v>546</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2">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1600906</v>
      </c>
      <c r="AB110" s="922"/>
      <c r="AC110" s="922"/>
      <c r="AD110" s="922"/>
      <c r="AE110" s="923"/>
      <c r="AF110" s="924">
        <v>1590113</v>
      </c>
      <c r="AG110" s="922"/>
      <c r="AH110" s="922"/>
      <c r="AI110" s="922"/>
      <c r="AJ110" s="923"/>
      <c r="AK110" s="924">
        <v>1553371</v>
      </c>
      <c r="AL110" s="922"/>
      <c r="AM110" s="922"/>
      <c r="AN110" s="922"/>
      <c r="AO110" s="923"/>
      <c r="AP110" s="925">
        <v>19.600000000000001</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12941330</v>
      </c>
      <c r="BR110" s="957"/>
      <c r="BS110" s="957"/>
      <c r="BT110" s="957"/>
      <c r="BU110" s="957"/>
      <c r="BV110" s="957">
        <v>13710869</v>
      </c>
      <c r="BW110" s="957"/>
      <c r="BX110" s="957"/>
      <c r="BY110" s="957"/>
      <c r="BZ110" s="957"/>
      <c r="CA110" s="957">
        <v>13918199</v>
      </c>
      <c r="CB110" s="957"/>
      <c r="CC110" s="957"/>
      <c r="CD110" s="957"/>
      <c r="CE110" s="957"/>
      <c r="CF110" s="971">
        <v>175.8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2">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890949</v>
      </c>
      <c r="BR111" s="950"/>
      <c r="BS111" s="950"/>
      <c r="BT111" s="950"/>
      <c r="BU111" s="950"/>
      <c r="BV111" s="950">
        <v>755820</v>
      </c>
      <c r="BW111" s="950"/>
      <c r="BX111" s="950"/>
      <c r="BY111" s="950"/>
      <c r="BZ111" s="950"/>
      <c r="CA111" s="950">
        <v>672950</v>
      </c>
      <c r="CB111" s="950"/>
      <c r="CC111" s="950"/>
      <c r="CD111" s="950"/>
      <c r="CE111" s="950"/>
      <c r="CF111" s="944">
        <v>8.5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2">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11832150</v>
      </c>
      <c r="BR112" s="950"/>
      <c r="BS112" s="950"/>
      <c r="BT112" s="950"/>
      <c r="BU112" s="950"/>
      <c r="BV112" s="950">
        <v>11374406</v>
      </c>
      <c r="BW112" s="950"/>
      <c r="BX112" s="950"/>
      <c r="BY112" s="950"/>
      <c r="BZ112" s="950"/>
      <c r="CA112" s="950">
        <v>11591953</v>
      </c>
      <c r="CB112" s="950"/>
      <c r="CC112" s="950"/>
      <c r="CD112" s="950"/>
      <c r="CE112" s="950"/>
      <c r="CF112" s="944">
        <v>146.4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2">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875429</v>
      </c>
      <c r="AB113" s="964"/>
      <c r="AC113" s="964"/>
      <c r="AD113" s="964"/>
      <c r="AE113" s="965"/>
      <c r="AF113" s="966">
        <v>880360</v>
      </c>
      <c r="AG113" s="964"/>
      <c r="AH113" s="964"/>
      <c r="AI113" s="964"/>
      <c r="AJ113" s="965"/>
      <c r="AK113" s="966">
        <v>1006767</v>
      </c>
      <c r="AL113" s="964"/>
      <c r="AM113" s="964"/>
      <c r="AN113" s="964"/>
      <c r="AO113" s="965"/>
      <c r="AP113" s="967">
        <v>12.7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381051</v>
      </c>
      <c r="BR113" s="950"/>
      <c r="BS113" s="950"/>
      <c r="BT113" s="950"/>
      <c r="BU113" s="950"/>
      <c r="BV113" s="950">
        <v>405058</v>
      </c>
      <c r="BW113" s="950"/>
      <c r="BX113" s="950"/>
      <c r="BY113" s="950"/>
      <c r="BZ113" s="950"/>
      <c r="CA113" s="950">
        <v>420242</v>
      </c>
      <c r="CB113" s="950"/>
      <c r="CC113" s="950"/>
      <c r="CD113" s="950"/>
      <c r="CE113" s="950"/>
      <c r="CF113" s="944">
        <v>5.3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2">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29431</v>
      </c>
      <c r="AB114" s="989"/>
      <c r="AC114" s="989"/>
      <c r="AD114" s="989"/>
      <c r="AE114" s="990"/>
      <c r="AF114" s="991">
        <v>24014</v>
      </c>
      <c r="AG114" s="989"/>
      <c r="AH114" s="989"/>
      <c r="AI114" s="989"/>
      <c r="AJ114" s="990"/>
      <c r="AK114" s="991">
        <v>39740</v>
      </c>
      <c r="AL114" s="989"/>
      <c r="AM114" s="989"/>
      <c r="AN114" s="989"/>
      <c r="AO114" s="990"/>
      <c r="AP114" s="992">
        <v>0.5</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1926025</v>
      </c>
      <c r="BR114" s="950"/>
      <c r="BS114" s="950"/>
      <c r="BT114" s="950"/>
      <c r="BU114" s="950"/>
      <c r="BV114" s="950">
        <v>1790565</v>
      </c>
      <c r="BW114" s="950"/>
      <c r="BX114" s="950"/>
      <c r="BY114" s="950"/>
      <c r="BZ114" s="950"/>
      <c r="CA114" s="950">
        <v>1760494</v>
      </c>
      <c r="CB114" s="950"/>
      <c r="CC114" s="950"/>
      <c r="CD114" s="950"/>
      <c r="CE114" s="950"/>
      <c r="CF114" s="944">
        <v>22.2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2">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77342</v>
      </c>
      <c r="AB115" s="964"/>
      <c r="AC115" s="964"/>
      <c r="AD115" s="964"/>
      <c r="AE115" s="965"/>
      <c r="AF115" s="966">
        <v>74100</v>
      </c>
      <c r="AG115" s="964"/>
      <c r="AH115" s="964"/>
      <c r="AI115" s="964"/>
      <c r="AJ115" s="965"/>
      <c r="AK115" s="966">
        <v>67109</v>
      </c>
      <c r="AL115" s="964"/>
      <c r="AM115" s="964"/>
      <c r="AN115" s="964"/>
      <c r="AO115" s="965"/>
      <c r="AP115" s="967">
        <v>0.8</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2">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2">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2583108</v>
      </c>
      <c r="AB117" s="1007"/>
      <c r="AC117" s="1007"/>
      <c r="AD117" s="1007"/>
      <c r="AE117" s="1008"/>
      <c r="AF117" s="1009">
        <v>2568587</v>
      </c>
      <c r="AG117" s="1007"/>
      <c r="AH117" s="1007"/>
      <c r="AI117" s="1007"/>
      <c r="AJ117" s="1008"/>
      <c r="AK117" s="1009">
        <v>2666987</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2">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2">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27971505</v>
      </c>
      <c r="BR119" s="1028"/>
      <c r="BS119" s="1028"/>
      <c r="BT119" s="1028"/>
      <c r="BU119" s="1028"/>
      <c r="BV119" s="1028">
        <v>28036718</v>
      </c>
      <c r="BW119" s="1028"/>
      <c r="BX119" s="1028"/>
      <c r="BY119" s="1028"/>
      <c r="BZ119" s="1028"/>
      <c r="CA119" s="1028">
        <v>28363838</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890949</v>
      </c>
      <c r="DH119" s="1014"/>
      <c r="DI119" s="1014"/>
      <c r="DJ119" s="1014"/>
      <c r="DK119" s="1015"/>
      <c r="DL119" s="1013">
        <v>755820</v>
      </c>
      <c r="DM119" s="1014"/>
      <c r="DN119" s="1014"/>
      <c r="DO119" s="1014"/>
      <c r="DP119" s="1015"/>
      <c r="DQ119" s="1013">
        <v>672950</v>
      </c>
      <c r="DR119" s="1014"/>
      <c r="DS119" s="1014"/>
      <c r="DT119" s="1014"/>
      <c r="DU119" s="1015"/>
      <c r="DV119" s="1016">
        <v>8.5</v>
      </c>
      <c r="DW119" s="1017"/>
      <c r="DX119" s="1017"/>
      <c r="DY119" s="1017"/>
      <c r="DZ119" s="1018"/>
    </row>
    <row r="120" spans="1:130" s="199" customFormat="1" ht="26.25" customHeight="1" x14ac:dyDescent="0.2">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7106583</v>
      </c>
      <c r="BR120" s="957"/>
      <c r="BS120" s="957"/>
      <c r="BT120" s="957"/>
      <c r="BU120" s="957"/>
      <c r="BV120" s="957">
        <v>7803555</v>
      </c>
      <c r="BW120" s="957"/>
      <c r="BX120" s="957"/>
      <c r="BY120" s="957"/>
      <c r="BZ120" s="957"/>
      <c r="CA120" s="957">
        <v>7795910</v>
      </c>
      <c r="CB120" s="957"/>
      <c r="CC120" s="957"/>
      <c r="CD120" s="957"/>
      <c r="CE120" s="957"/>
      <c r="CF120" s="971">
        <v>98.5</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11182699</v>
      </c>
      <c r="DH120" s="957"/>
      <c r="DI120" s="957"/>
      <c r="DJ120" s="957"/>
      <c r="DK120" s="957"/>
      <c r="DL120" s="957">
        <v>10760263</v>
      </c>
      <c r="DM120" s="957"/>
      <c r="DN120" s="957"/>
      <c r="DO120" s="957"/>
      <c r="DP120" s="957"/>
      <c r="DQ120" s="957">
        <v>11018071</v>
      </c>
      <c r="DR120" s="957"/>
      <c r="DS120" s="957"/>
      <c r="DT120" s="957"/>
      <c r="DU120" s="957"/>
      <c r="DV120" s="958">
        <v>139.19999999999999</v>
      </c>
      <c r="DW120" s="958"/>
      <c r="DX120" s="958"/>
      <c r="DY120" s="958"/>
      <c r="DZ120" s="959"/>
    </row>
    <row r="121" spans="1:130" s="199" customFormat="1" ht="26.25" customHeight="1" x14ac:dyDescent="0.2">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460100</v>
      </c>
      <c r="BR121" s="950"/>
      <c r="BS121" s="950"/>
      <c r="BT121" s="950"/>
      <c r="BU121" s="950"/>
      <c r="BV121" s="950">
        <v>397112</v>
      </c>
      <c r="BW121" s="950"/>
      <c r="BX121" s="950"/>
      <c r="BY121" s="950"/>
      <c r="BZ121" s="950"/>
      <c r="CA121" s="950">
        <v>1352319</v>
      </c>
      <c r="CB121" s="950"/>
      <c r="CC121" s="950"/>
      <c r="CD121" s="950"/>
      <c r="CE121" s="950"/>
      <c r="CF121" s="944">
        <v>17.100000000000001</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649451</v>
      </c>
      <c r="DH121" s="950"/>
      <c r="DI121" s="950"/>
      <c r="DJ121" s="950"/>
      <c r="DK121" s="950"/>
      <c r="DL121" s="950">
        <v>614143</v>
      </c>
      <c r="DM121" s="950"/>
      <c r="DN121" s="950"/>
      <c r="DO121" s="950"/>
      <c r="DP121" s="950"/>
      <c r="DQ121" s="950">
        <v>573882</v>
      </c>
      <c r="DR121" s="950"/>
      <c r="DS121" s="950"/>
      <c r="DT121" s="950"/>
      <c r="DU121" s="950"/>
      <c r="DV121" s="951">
        <v>7.2</v>
      </c>
      <c r="DW121" s="951"/>
      <c r="DX121" s="951"/>
      <c r="DY121" s="951"/>
      <c r="DZ121" s="952"/>
    </row>
    <row r="122" spans="1:130" s="199" customFormat="1" ht="26.25" customHeight="1" x14ac:dyDescent="0.2">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18074173</v>
      </c>
      <c r="BR122" s="1028"/>
      <c r="BS122" s="1028"/>
      <c r="BT122" s="1028"/>
      <c r="BU122" s="1028"/>
      <c r="BV122" s="1028">
        <v>18339460</v>
      </c>
      <c r="BW122" s="1028"/>
      <c r="BX122" s="1028"/>
      <c r="BY122" s="1028"/>
      <c r="BZ122" s="1028"/>
      <c r="CA122" s="1028">
        <v>17617463</v>
      </c>
      <c r="CB122" s="1028"/>
      <c r="CC122" s="1028"/>
      <c r="CD122" s="1028"/>
      <c r="CE122" s="1028"/>
      <c r="CF122" s="1048">
        <v>222.6</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2">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25640856</v>
      </c>
      <c r="BR123" s="1096"/>
      <c r="BS123" s="1096"/>
      <c r="BT123" s="1096"/>
      <c r="BU123" s="1096"/>
      <c r="BV123" s="1096">
        <v>26540127</v>
      </c>
      <c r="BW123" s="1096"/>
      <c r="BX123" s="1096"/>
      <c r="BY123" s="1096"/>
      <c r="BZ123" s="1096"/>
      <c r="CA123" s="1096">
        <v>26765692</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5">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29.2</v>
      </c>
      <c r="BR124" s="1058"/>
      <c r="BS124" s="1058"/>
      <c r="BT124" s="1058"/>
      <c r="BU124" s="1058"/>
      <c r="BV124" s="1058">
        <v>18.399999999999999</v>
      </c>
      <c r="BW124" s="1058"/>
      <c r="BX124" s="1058"/>
      <c r="BY124" s="1058"/>
      <c r="BZ124" s="1058"/>
      <c r="CA124" s="1058">
        <v>20.100000000000001</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2">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5">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2">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77342</v>
      </c>
      <c r="AB127" s="989"/>
      <c r="AC127" s="989"/>
      <c r="AD127" s="989"/>
      <c r="AE127" s="990"/>
      <c r="AF127" s="991">
        <v>74100</v>
      </c>
      <c r="AG127" s="989"/>
      <c r="AH127" s="989"/>
      <c r="AI127" s="989"/>
      <c r="AJ127" s="990"/>
      <c r="AK127" s="991">
        <v>67109</v>
      </c>
      <c r="AL127" s="989"/>
      <c r="AM127" s="989"/>
      <c r="AN127" s="989"/>
      <c r="AO127" s="990"/>
      <c r="AP127" s="992">
        <v>0.8</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5">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19044</v>
      </c>
      <c r="AB128" s="1078"/>
      <c r="AC128" s="1078"/>
      <c r="AD128" s="1078"/>
      <c r="AE128" s="1079"/>
      <c r="AF128" s="1080">
        <v>16892</v>
      </c>
      <c r="AG128" s="1078"/>
      <c r="AH128" s="1078"/>
      <c r="AI128" s="1078"/>
      <c r="AJ128" s="1079"/>
      <c r="AK128" s="1080">
        <v>15663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13.39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2">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9688601</v>
      </c>
      <c r="AB129" s="989"/>
      <c r="AC129" s="989"/>
      <c r="AD129" s="989"/>
      <c r="AE129" s="990"/>
      <c r="AF129" s="991">
        <v>9836059</v>
      </c>
      <c r="AG129" s="989"/>
      <c r="AH129" s="989"/>
      <c r="AI129" s="989"/>
      <c r="AJ129" s="990"/>
      <c r="AK129" s="991">
        <v>9665869</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18.39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1733359</v>
      </c>
      <c r="AB130" s="989"/>
      <c r="AC130" s="989"/>
      <c r="AD130" s="989"/>
      <c r="AE130" s="990"/>
      <c r="AF130" s="991">
        <v>1729948</v>
      </c>
      <c r="AG130" s="989"/>
      <c r="AH130" s="989"/>
      <c r="AI130" s="989"/>
      <c r="AJ130" s="990"/>
      <c r="AK130" s="991">
        <v>1749991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7955242</v>
      </c>
      <c r="AB131" s="1014"/>
      <c r="AC131" s="1014"/>
      <c r="AD131" s="1014"/>
      <c r="AE131" s="1015"/>
      <c r="AF131" s="1013">
        <v>8106111</v>
      </c>
      <c r="AG131" s="1014"/>
      <c r="AH131" s="1014"/>
      <c r="AI131" s="1014"/>
      <c r="AJ131" s="1015"/>
      <c r="AK131" s="1013">
        <v>7915878</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20.100000000000001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10.442234190000001</v>
      </c>
      <c r="AB132" s="1130"/>
      <c r="AC132" s="1130"/>
      <c r="AD132" s="1130"/>
      <c r="AE132" s="1131"/>
      <c r="AF132" s="1132">
        <v>10.1373766</v>
      </c>
      <c r="AG132" s="1130"/>
      <c r="AH132" s="1130"/>
      <c r="AI132" s="1130"/>
      <c r="AJ132" s="1131"/>
      <c r="AK132" s="1132">
        <v>11.386393269999999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11.5</v>
      </c>
      <c r="AB133" s="1113"/>
      <c r="AC133" s="1113"/>
      <c r="AD133" s="1113"/>
      <c r="AE133" s="1114"/>
      <c r="AF133" s="1112">
        <v>10.6</v>
      </c>
      <c r="AG133" s="1113"/>
      <c r="AH133" s="1113"/>
      <c r="AI133" s="1113"/>
      <c r="AJ133" s="1114"/>
      <c r="AK133" s="1112">
        <v>10.6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S46" zoomScaleNormal="85" zoomScaleSheetLayoutView="55"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topLeftCell="A37"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469</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470</v>
      </c>
      <c r="H6" s="251"/>
      <c r="I6" s="251"/>
      <c r="J6" s="251"/>
      <c r="K6" s="246"/>
      <c r="L6" s="246"/>
      <c r="M6" s="246"/>
      <c r="N6" s="246"/>
    </row>
    <row r="7" spans="1:16" ht="13.2" x14ac:dyDescent="0.2">
      <c r="A7" s="250"/>
      <c r="B7" s="246"/>
      <c r="C7" s="246"/>
      <c r="D7" s="246"/>
      <c r="E7" s="246"/>
      <c r="F7" s="246"/>
      <c r="G7" s="253"/>
      <c r="H7" s="254"/>
      <c r="I7" s="254"/>
      <c r="J7" s="255"/>
      <c r="K7" s="1150" t="s">
        <v>471</v>
      </c>
      <c r="L7" s="256"/>
      <c r="M7" s="257" t="s">
        <v>472</v>
      </c>
      <c r="N7" s="258"/>
    </row>
    <row r="8" spans="1:16" ht="13.2" x14ac:dyDescent="0.2">
      <c r="A8" s="250"/>
      <c r="B8" s="246"/>
      <c r="C8" s="246"/>
      <c r="D8" s="246"/>
      <c r="E8" s="246"/>
      <c r="F8" s="246"/>
      <c r="G8" s="259"/>
      <c r="H8" s="260"/>
      <c r="I8" s="260"/>
      <c r="J8" s="261"/>
      <c r="K8" s="1151"/>
      <c r="L8" s="262" t="s">
        <v>473</v>
      </c>
      <c r="M8" s="263" t="s">
        <v>474</v>
      </c>
      <c r="N8" s="264" t="s">
        <v>475</v>
      </c>
    </row>
    <row r="9" spans="1:16" ht="13.2" x14ac:dyDescent="0.2">
      <c r="A9" s="250"/>
      <c r="B9" s="246"/>
      <c r="C9" s="246"/>
      <c r="D9" s="246"/>
      <c r="E9" s="246"/>
      <c r="F9" s="246"/>
      <c r="G9" s="1152" t="s">
        <v>476</v>
      </c>
      <c r="H9" s="1153"/>
      <c r="I9" s="1153"/>
      <c r="J9" s="1154"/>
      <c r="K9" s="265">
        <v>2126772</v>
      </c>
      <c r="L9" s="266">
        <v>60578</v>
      </c>
      <c r="M9" s="267">
        <v>68135</v>
      </c>
      <c r="N9" s="268">
        <v>-11.1</v>
      </c>
    </row>
    <row r="10" spans="1:16" ht="13.2" x14ac:dyDescent="0.2">
      <c r="A10" s="250"/>
      <c r="B10" s="246"/>
      <c r="C10" s="246"/>
      <c r="D10" s="246"/>
      <c r="E10" s="246"/>
      <c r="F10" s="246"/>
      <c r="G10" s="1152" t="s">
        <v>477</v>
      </c>
      <c r="H10" s="1153"/>
      <c r="I10" s="1153"/>
      <c r="J10" s="1154"/>
      <c r="K10" s="269">
        <v>268059</v>
      </c>
      <c r="L10" s="270">
        <v>7635</v>
      </c>
      <c r="M10" s="271">
        <v>7843</v>
      </c>
      <c r="N10" s="272">
        <v>-2.7</v>
      </c>
    </row>
    <row r="11" spans="1:16" ht="13.5" customHeight="1" x14ac:dyDescent="0.2">
      <c r="A11" s="250"/>
      <c r="B11" s="246"/>
      <c r="C11" s="246"/>
      <c r="D11" s="246"/>
      <c r="E11" s="246"/>
      <c r="F11" s="246"/>
      <c r="G11" s="1152" t="s">
        <v>478</v>
      </c>
      <c r="H11" s="1153"/>
      <c r="I11" s="1153"/>
      <c r="J11" s="1154"/>
      <c r="K11" s="269">
        <v>377276</v>
      </c>
      <c r="L11" s="270">
        <v>10746</v>
      </c>
      <c r="M11" s="271">
        <v>8431</v>
      </c>
      <c r="N11" s="272">
        <v>27.5</v>
      </c>
    </row>
    <row r="12" spans="1:16" ht="13.5" customHeight="1" x14ac:dyDescent="0.2">
      <c r="A12" s="250"/>
      <c r="B12" s="246"/>
      <c r="C12" s="246"/>
      <c r="D12" s="246"/>
      <c r="E12" s="246"/>
      <c r="F12" s="246"/>
      <c r="G12" s="1152" t="s">
        <v>479</v>
      </c>
      <c r="H12" s="1153"/>
      <c r="I12" s="1153"/>
      <c r="J12" s="1154"/>
      <c r="K12" s="269" t="s">
        <v>480</v>
      </c>
      <c r="L12" s="270" t="s">
        <v>480</v>
      </c>
      <c r="M12" s="271">
        <v>1146</v>
      </c>
      <c r="N12" s="272" t="s">
        <v>480</v>
      </c>
    </row>
    <row r="13" spans="1:16" ht="13.5" customHeight="1" x14ac:dyDescent="0.2">
      <c r="A13" s="250"/>
      <c r="B13" s="246"/>
      <c r="C13" s="246"/>
      <c r="D13" s="246"/>
      <c r="E13" s="246"/>
      <c r="F13" s="246"/>
      <c r="G13" s="1152" t="s">
        <v>481</v>
      </c>
      <c r="H13" s="1153"/>
      <c r="I13" s="1153"/>
      <c r="J13" s="1154"/>
      <c r="K13" s="269" t="s">
        <v>480</v>
      </c>
      <c r="L13" s="270" t="s">
        <v>480</v>
      </c>
      <c r="M13" s="271">
        <v>13</v>
      </c>
      <c r="N13" s="272" t="s">
        <v>480</v>
      </c>
    </row>
    <row r="14" spans="1:16" ht="13.5" customHeight="1" x14ac:dyDescent="0.2">
      <c r="A14" s="250"/>
      <c r="B14" s="246"/>
      <c r="C14" s="246"/>
      <c r="D14" s="246"/>
      <c r="E14" s="246"/>
      <c r="F14" s="246"/>
      <c r="G14" s="1152" t="s">
        <v>482</v>
      </c>
      <c r="H14" s="1153"/>
      <c r="I14" s="1153"/>
      <c r="J14" s="1154"/>
      <c r="K14" s="269">
        <v>90360</v>
      </c>
      <c r="L14" s="270">
        <v>2574</v>
      </c>
      <c r="M14" s="271">
        <v>2999</v>
      </c>
      <c r="N14" s="272">
        <v>-14.2</v>
      </c>
    </row>
    <row r="15" spans="1:16" ht="13.5" customHeight="1" x14ac:dyDescent="0.2">
      <c r="A15" s="250"/>
      <c r="B15" s="246"/>
      <c r="C15" s="246"/>
      <c r="D15" s="246"/>
      <c r="E15" s="246"/>
      <c r="F15" s="246"/>
      <c r="G15" s="1152" t="s">
        <v>483</v>
      </c>
      <c r="H15" s="1153"/>
      <c r="I15" s="1153"/>
      <c r="J15" s="1154"/>
      <c r="K15" s="269">
        <v>16688</v>
      </c>
      <c r="L15" s="270">
        <v>475</v>
      </c>
      <c r="M15" s="271">
        <v>1559</v>
      </c>
      <c r="N15" s="272">
        <v>-69.5</v>
      </c>
    </row>
    <row r="16" spans="1:16" ht="13.2" x14ac:dyDescent="0.2">
      <c r="A16" s="250"/>
      <c r="B16" s="246"/>
      <c r="C16" s="246"/>
      <c r="D16" s="246"/>
      <c r="E16" s="246"/>
      <c r="F16" s="246"/>
      <c r="G16" s="1155" t="s">
        <v>484</v>
      </c>
      <c r="H16" s="1156"/>
      <c r="I16" s="1156"/>
      <c r="J16" s="1157"/>
      <c r="K16" s="270">
        <v>-178381</v>
      </c>
      <c r="L16" s="270">
        <v>-5081</v>
      </c>
      <c r="M16" s="271">
        <v>-6577</v>
      </c>
      <c r="N16" s="272">
        <v>-22.7</v>
      </c>
    </row>
    <row r="17" spans="1:16" ht="13.2" x14ac:dyDescent="0.2">
      <c r="A17" s="250"/>
      <c r="B17" s="246"/>
      <c r="C17" s="246"/>
      <c r="D17" s="246"/>
      <c r="E17" s="246"/>
      <c r="F17" s="246"/>
      <c r="G17" s="1155" t="s">
        <v>171</v>
      </c>
      <c r="H17" s="1156"/>
      <c r="I17" s="1156"/>
      <c r="J17" s="1157"/>
      <c r="K17" s="270">
        <v>2700774</v>
      </c>
      <c r="L17" s="270">
        <v>76928</v>
      </c>
      <c r="M17" s="271">
        <v>83548</v>
      </c>
      <c r="N17" s="272">
        <v>-7.9</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485</v>
      </c>
      <c r="H19" s="246"/>
      <c r="I19" s="246"/>
      <c r="J19" s="246"/>
      <c r="K19" s="246"/>
      <c r="L19" s="246"/>
      <c r="M19" s="246"/>
      <c r="N19" s="246"/>
    </row>
    <row r="20" spans="1:16" ht="13.2" x14ac:dyDescent="0.2">
      <c r="A20" s="250"/>
      <c r="B20" s="246"/>
      <c r="C20" s="246"/>
      <c r="D20" s="246"/>
      <c r="E20" s="246"/>
      <c r="F20" s="246"/>
      <c r="G20" s="274"/>
      <c r="H20" s="275"/>
      <c r="I20" s="275"/>
      <c r="J20" s="276"/>
      <c r="K20" s="277" t="s">
        <v>486</v>
      </c>
      <c r="L20" s="278" t="s">
        <v>487</v>
      </c>
      <c r="M20" s="279" t="s">
        <v>488</v>
      </c>
      <c r="N20" s="280"/>
    </row>
    <row r="21" spans="1:16" s="286" customFormat="1" ht="13.2" x14ac:dyDescent="0.2">
      <c r="A21" s="281"/>
      <c r="B21" s="251"/>
      <c r="C21" s="251"/>
      <c r="D21" s="251"/>
      <c r="E21" s="251"/>
      <c r="F21" s="251"/>
      <c r="G21" s="1147" t="s">
        <v>489</v>
      </c>
      <c r="H21" s="1148"/>
      <c r="I21" s="1148"/>
      <c r="J21" s="1149"/>
      <c r="K21" s="282">
        <v>6.89</v>
      </c>
      <c r="L21" s="283">
        <v>8.0299999999999994</v>
      </c>
      <c r="M21" s="284">
        <v>-1.1399999999999999</v>
      </c>
      <c r="N21" s="251"/>
      <c r="O21" s="285"/>
      <c r="P21" s="281"/>
    </row>
    <row r="22" spans="1:16" s="286" customFormat="1" ht="13.2" x14ac:dyDescent="0.2">
      <c r="A22" s="281"/>
      <c r="B22" s="251"/>
      <c r="C22" s="251"/>
      <c r="D22" s="251"/>
      <c r="E22" s="251"/>
      <c r="F22" s="251"/>
      <c r="G22" s="1147" t="s">
        <v>490</v>
      </c>
      <c r="H22" s="1148"/>
      <c r="I22" s="1148"/>
      <c r="J22" s="1149"/>
      <c r="K22" s="287">
        <v>99.4</v>
      </c>
      <c r="L22" s="288">
        <v>97.6</v>
      </c>
      <c r="M22" s="289">
        <v>1.8</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491</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492</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493</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471</v>
      </c>
      <c r="L30" s="256"/>
      <c r="M30" s="257" t="s">
        <v>472</v>
      </c>
      <c r="N30" s="258"/>
    </row>
    <row r="31" spans="1:16" ht="13.2" x14ac:dyDescent="0.2">
      <c r="A31" s="250"/>
      <c r="B31" s="246"/>
      <c r="C31" s="246"/>
      <c r="D31" s="246"/>
      <c r="E31" s="246"/>
      <c r="F31" s="246"/>
      <c r="G31" s="259"/>
      <c r="H31" s="260"/>
      <c r="I31" s="260"/>
      <c r="J31" s="261"/>
      <c r="K31" s="1151"/>
      <c r="L31" s="262" t="s">
        <v>473</v>
      </c>
      <c r="M31" s="263" t="s">
        <v>474</v>
      </c>
      <c r="N31" s="264" t="s">
        <v>475</v>
      </c>
    </row>
    <row r="32" spans="1:16" ht="27" customHeight="1" x14ac:dyDescent="0.2">
      <c r="A32" s="250"/>
      <c r="B32" s="246"/>
      <c r="C32" s="246"/>
      <c r="D32" s="246"/>
      <c r="E32" s="246"/>
      <c r="F32" s="246"/>
      <c r="G32" s="1163" t="s">
        <v>494</v>
      </c>
      <c r="H32" s="1164"/>
      <c r="I32" s="1164"/>
      <c r="J32" s="1165"/>
      <c r="K32" s="296">
        <v>1553371</v>
      </c>
      <c r="L32" s="296">
        <v>44245</v>
      </c>
      <c r="M32" s="297">
        <v>50382</v>
      </c>
      <c r="N32" s="298">
        <v>-12.2</v>
      </c>
    </row>
    <row r="33" spans="1:16" ht="13.5" customHeight="1" x14ac:dyDescent="0.2">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2">
      <c r="A34" s="250"/>
      <c r="B34" s="246"/>
      <c r="C34" s="246"/>
      <c r="D34" s="246"/>
      <c r="E34" s="246"/>
      <c r="F34" s="246"/>
      <c r="G34" s="1163" t="s">
        <v>496</v>
      </c>
      <c r="H34" s="1164"/>
      <c r="I34" s="1164"/>
      <c r="J34" s="1165"/>
      <c r="K34" s="296" t="s">
        <v>480</v>
      </c>
      <c r="L34" s="296" t="s">
        <v>480</v>
      </c>
      <c r="M34" s="297">
        <v>67</v>
      </c>
      <c r="N34" s="298" t="s">
        <v>480</v>
      </c>
    </row>
    <row r="35" spans="1:16" ht="27" customHeight="1" x14ac:dyDescent="0.2">
      <c r="A35" s="250"/>
      <c r="B35" s="246"/>
      <c r="C35" s="246"/>
      <c r="D35" s="246"/>
      <c r="E35" s="246"/>
      <c r="F35" s="246"/>
      <c r="G35" s="1163" t="s">
        <v>497</v>
      </c>
      <c r="H35" s="1164"/>
      <c r="I35" s="1164"/>
      <c r="J35" s="1165"/>
      <c r="K35" s="296">
        <v>1006767</v>
      </c>
      <c r="L35" s="296">
        <v>28676</v>
      </c>
      <c r="M35" s="297">
        <v>21211</v>
      </c>
      <c r="N35" s="298">
        <v>35.200000000000003</v>
      </c>
    </row>
    <row r="36" spans="1:16" ht="27" customHeight="1" x14ac:dyDescent="0.2">
      <c r="A36" s="250"/>
      <c r="B36" s="246"/>
      <c r="C36" s="246"/>
      <c r="D36" s="246"/>
      <c r="E36" s="246"/>
      <c r="F36" s="246"/>
      <c r="G36" s="1163" t="s">
        <v>498</v>
      </c>
      <c r="H36" s="1164"/>
      <c r="I36" s="1164"/>
      <c r="J36" s="1165"/>
      <c r="K36" s="296">
        <v>39740</v>
      </c>
      <c r="L36" s="296">
        <v>1132</v>
      </c>
      <c r="M36" s="297">
        <v>3327</v>
      </c>
      <c r="N36" s="298">
        <v>-66</v>
      </c>
    </row>
    <row r="37" spans="1:16" ht="13.5" customHeight="1" x14ac:dyDescent="0.2">
      <c r="A37" s="250"/>
      <c r="B37" s="246"/>
      <c r="C37" s="246"/>
      <c r="D37" s="246"/>
      <c r="E37" s="246"/>
      <c r="F37" s="246"/>
      <c r="G37" s="1163" t="s">
        <v>499</v>
      </c>
      <c r="H37" s="1164"/>
      <c r="I37" s="1164"/>
      <c r="J37" s="1165"/>
      <c r="K37" s="296">
        <v>67109</v>
      </c>
      <c r="L37" s="296">
        <v>1912</v>
      </c>
      <c r="M37" s="297">
        <v>797</v>
      </c>
      <c r="N37" s="298">
        <v>139.9</v>
      </c>
    </row>
    <row r="38" spans="1:16" ht="27" customHeight="1" x14ac:dyDescent="0.2">
      <c r="A38" s="250"/>
      <c r="B38" s="246"/>
      <c r="C38" s="246"/>
      <c r="D38" s="246"/>
      <c r="E38" s="246"/>
      <c r="F38" s="246"/>
      <c r="G38" s="1166" t="s">
        <v>500</v>
      </c>
      <c r="H38" s="1167"/>
      <c r="I38" s="1167"/>
      <c r="J38" s="1168"/>
      <c r="K38" s="299" t="s">
        <v>480</v>
      </c>
      <c r="L38" s="299" t="s">
        <v>480</v>
      </c>
      <c r="M38" s="300">
        <v>3</v>
      </c>
      <c r="N38" s="301" t="s">
        <v>480</v>
      </c>
      <c r="O38" s="295"/>
    </row>
    <row r="39" spans="1:16" ht="13.2" x14ac:dyDescent="0.2">
      <c r="A39" s="250"/>
      <c r="B39" s="246"/>
      <c r="C39" s="246"/>
      <c r="D39" s="246"/>
      <c r="E39" s="246"/>
      <c r="F39" s="246"/>
      <c r="G39" s="1166" t="s">
        <v>501</v>
      </c>
      <c r="H39" s="1167"/>
      <c r="I39" s="1167"/>
      <c r="J39" s="1168"/>
      <c r="K39" s="302">
        <v>-15663</v>
      </c>
      <c r="L39" s="302">
        <v>-446</v>
      </c>
      <c r="M39" s="303">
        <v>-4757</v>
      </c>
      <c r="N39" s="304">
        <v>-90.6</v>
      </c>
      <c r="O39" s="295"/>
    </row>
    <row r="40" spans="1:16" ht="27" customHeight="1" x14ac:dyDescent="0.2">
      <c r="A40" s="250"/>
      <c r="B40" s="246"/>
      <c r="C40" s="246"/>
      <c r="D40" s="246"/>
      <c r="E40" s="246"/>
      <c r="F40" s="246"/>
      <c r="G40" s="1163" t="s">
        <v>502</v>
      </c>
      <c r="H40" s="1164"/>
      <c r="I40" s="1164"/>
      <c r="J40" s="1165"/>
      <c r="K40" s="302">
        <v>-1749991</v>
      </c>
      <c r="L40" s="302">
        <v>-49846</v>
      </c>
      <c r="M40" s="303">
        <v>-48278</v>
      </c>
      <c r="N40" s="304">
        <v>3.2</v>
      </c>
      <c r="O40" s="295"/>
    </row>
    <row r="41" spans="1:16" ht="13.2" x14ac:dyDescent="0.2">
      <c r="A41" s="250"/>
      <c r="B41" s="246"/>
      <c r="C41" s="246"/>
      <c r="D41" s="246"/>
      <c r="E41" s="246"/>
      <c r="F41" s="246"/>
      <c r="G41" s="1169" t="s">
        <v>282</v>
      </c>
      <c r="H41" s="1170"/>
      <c r="I41" s="1170"/>
      <c r="J41" s="1171"/>
      <c r="K41" s="296">
        <v>901333</v>
      </c>
      <c r="L41" s="302">
        <v>25673</v>
      </c>
      <c r="M41" s="303">
        <v>22752</v>
      </c>
      <c r="N41" s="304">
        <v>12.8</v>
      </c>
      <c r="O41" s="295"/>
    </row>
    <row r="42" spans="1:16" ht="13.2" x14ac:dyDescent="0.2">
      <c r="A42" s="250"/>
      <c r="B42" s="246"/>
      <c r="C42" s="246"/>
      <c r="D42" s="246"/>
      <c r="E42" s="246"/>
      <c r="F42" s="246"/>
      <c r="G42" s="305" t="s">
        <v>503</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504</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505</v>
      </c>
      <c r="H48" s="310"/>
      <c r="I48" s="310"/>
      <c r="J48" s="310"/>
      <c r="K48" s="310"/>
      <c r="L48" s="310"/>
      <c r="M48" s="311"/>
      <c r="N48" s="310"/>
    </row>
    <row r="49" spans="1:14" ht="13.5" customHeight="1" x14ac:dyDescent="0.2">
      <c r="A49" s="250"/>
      <c r="B49" s="246"/>
      <c r="C49" s="246"/>
      <c r="D49" s="246"/>
      <c r="E49" s="246"/>
      <c r="F49" s="246"/>
      <c r="G49" s="312"/>
      <c r="H49" s="313"/>
      <c r="I49" s="1158" t="s">
        <v>471</v>
      </c>
      <c r="J49" s="1160" t="s">
        <v>506</v>
      </c>
      <c r="K49" s="1161"/>
      <c r="L49" s="1161"/>
      <c r="M49" s="1161"/>
      <c r="N49" s="1162"/>
    </row>
    <row r="50" spans="1:14" ht="13.2" x14ac:dyDescent="0.2">
      <c r="A50" s="250"/>
      <c r="B50" s="246"/>
      <c r="C50" s="246"/>
      <c r="D50" s="246"/>
      <c r="E50" s="246"/>
      <c r="F50" s="246"/>
      <c r="G50" s="314"/>
      <c r="H50" s="315"/>
      <c r="I50" s="1159"/>
      <c r="J50" s="316" t="s">
        <v>507</v>
      </c>
      <c r="K50" s="317" t="s">
        <v>508</v>
      </c>
      <c r="L50" s="318" t="s">
        <v>509</v>
      </c>
      <c r="M50" s="319" t="s">
        <v>510</v>
      </c>
      <c r="N50" s="320" t="s">
        <v>511</v>
      </c>
    </row>
    <row r="51" spans="1:14" ht="13.2" x14ac:dyDescent="0.2">
      <c r="A51" s="250"/>
      <c r="B51" s="246"/>
      <c r="C51" s="246"/>
      <c r="D51" s="246"/>
      <c r="E51" s="246"/>
      <c r="F51" s="246"/>
      <c r="G51" s="312" t="s">
        <v>512</v>
      </c>
      <c r="H51" s="313"/>
      <c r="I51" s="321">
        <v>1524204</v>
      </c>
      <c r="J51" s="322">
        <v>41993</v>
      </c>
      <c r="K51" s="323">
        <v>8.5</v>
      </c>
      <c r="L51" s="324">
        <v>75709</v>
      </c>
      <c r="M51" s="325">
        <v>12.7</v>
      </c>
      <c r="N51" s="326">
        <v>-4.2</v>
      </c>
    </row>
    <row r="52" spans="1:14" ht="13.2" x14ac:dyDescent="0.2">
      <c r="A52" s="250"/>
      <c r="B52" s="246"/>
      <c r="C52" s="246"/>
      <c r="D52" s="246"/>
      <c r="E52" s="246"/>
      <c r="F52" s="246"/>
      <c r="G52" s="327"/>
      <c r="H52" s="328" t="s">
        <v>513</v>
      </c>
      <c r="I52" s="329">
        <v>810070</v>
      </c>
      <c r="J52" s="330">
        <v>22318</v>
      </c>
      <c r="K52" s="331">
        <v>8.4</v>
      </c>
      <c r="L52" s="332">
        <v>35212</v>
      </c>
      <c r="M52" s="333">
        <v>0</v>
      </c>
      <c r="N52" s="334">
        <v>8.4</v>
      </c>
    </row>
    <row r="53" spans="1:14" ht="13.2" x14ac:dyDescent="0.2">
      <c r="A53" s="250"/>
      <c r="B53" s="246"/>
      <c r="C53" s="246"/>
      <c r="D53" s="246"/>
      <c r="E53" s="246"/>
      <c r="F53" s="246"/>
      <c r="G53" s="312" t="s">
        <v>514</v>
      </c>
      <c r="H53" s="313"/>
      <c r="I53" s="321">
        <v>1849162</v>
      </c>
      <c r="J53" s="322">
        <v>51272</v>
      </c>
      <c r="K53" s="323">
        <v>22.1</v>
      </c>
      <c r="L53" s="324">
        <v>90961</v>
      </c>
      <c r="M53" s="325">
        <v>20.100000000000001</v>
      </c>
      <c r="N53" s="326">
        <v>2</v>
      </c>
    </row>
    <row r="54" spans="1:14" ht="13.2" x14ac:dyDescent="0.2">
      <c r="A54" s="250"/>
      <c r="B54" s="246"/>
      <c r="C54" s="246"/>
      <c r="D54" s="246"/>
      <c r="E54" s="246"/>
      <c r="F54" s="246"/>
      <c r="G54" s="327"/>
      <c r="H54" s="328" t="s">
        <v>513</v>
      </c>
      <c r="I54" s="329">
        <v>943500</v>
      </c>
      <c r="J54" s="330">
        <v>26160</v>
      </c>
      <c r="K54" s="331">
        <v>17.2</v>
      </c>
      <c r="L54" s="332">
        <v>37720</v>
      </c>
      <c r="M54" s="333">
        <v>7.1</v>
      </c>
      <c r="N54" s="334">
        <v>10.1</v>
      </c>
    </row>
    <row r="55" spans="1:14" ht="13.2" x14ac:dyDescent="0.2">
      <c r="A55" s="250"/>
      <c r="B55" s="246"/>
      <c r="C55" s="246"/>
      <c r="D55" s="246"/>
      <c r="E55" s="246"/>
      <c r="F55" s="246"/>
      <c r="G55" s="312" t="s">
        <v>515</v>
      </c>
      <c r="H55" s="313"/>
      <c r="I55" s="321">
        <v>1376988</v>
      </c>
      <c r="J55" s="322">
        <v>38584</v>
      </c>
      <c r="K55" s="323">
        <v>-24.7</v>
      </c>
      <c r="L55" s="324">
        <v>106614</v>
      </c>
      <c r="M55" s="325">
        <v>17.2</v>
      </c>
      <c r="N55" s="326">
        <v>-41.9</v>
      </c>
    </row>
    <row r="56" spans="1:14" ht="13.2" x14ac:dyDescent="0.2">
      <c r="A56" s="250"/>
      <c r="B56" s="246"/>
      <c r="C56" s="246"/>
      <c r="D56" s="246"/>
      <c r="E56" s="246"/>
      <c r="F56" s="246"/>
      <c r="G56" s="327"/>
      <c r="H56" s="328" t="s">
        <v>513</v>
      </c>
      <c r="I56" s="329">
        <v>985162</v>
      </c>
      <c r="J56" s="330">
        <v>27605</v>
      </c>
      <c r="K56" s="331">
        <v>5.5</v>
      </c>
      <c r="L56" s="332">
        <v>45545</v>
      </c>
      <c r="M56" s="333">
        <v>20.7</v>
      </c>
      <c r="N56" s="334">
        <v>-15.2</v>
      </c>
    </row>
    <row r="57" spans="1:14" ht="13.2" x14ac:dyDescent="0.2">
      <c r="A57" s="250"/>
      <c r="B57" s="246"/>
      <c r="C57" s="246"/>
      <c r="D57" s="246"/>
      <c r="E57" s="246"/>
      <c r="F57" s="246"/>
      <c r="G57" s="312" t="s">
        <v>516</v>
      </c>
      <c r="H57" s="313"/>
      <c r="I57" s="321">
        <v>2814392</v>
      </c>
      <c r="J57" s="322">
        <v>79593</v>
      </c>
      <c r="K57" s="323">
        <v>106.3</v>
      </c>
      <c r="L57" s="324">
        <v>81768</v>
      </c>
      <c r="M57" s="325">
        <v>-23.3</v>
      </c>
      <c r="N57" s="326">
        <v>129.6</v>
      </c>
    </row>
    <row r="58" spans="1:14" ht="13.2" x14ac:dyDescent="0.2">
      <c r="A58" s="250"/>
      <c r="B58" s="246"/>
      <c r="C58" s="246"/>
      <c r="D58" s="246"/>
      <c r="E58" s="246"/>
      <c r="F58" s="246"/>
      <c r="G58" s="327"/>
      <c r="H58" s="328" t="s">
        <v>513</v>
      </c>
      <c r="I58" s="329">
        <v>2231956</v>
      </c>
      <c r="J58" s="330">
        <v>63121</v>
      </c>
      <c r="K58" s="331">
        <v>128.69999999999999</v>
      </c>
      <c r="L58" s="332">
        <v>37917</v>
      </c>
      <c r="M58" s="333">
        <v>-16.7</v>
      </c>
      <c r="N58" s="334">
        <v>145.4</v>
      </c>
    </row>
    <row r="59" spans="1:14" ht="13.2" x14ac:dyDescent="0.2">
      <c r="A59" s="250"/>
      <c r="B59" s="246"/>
      <c r="C59" s="246"/>
      <c r="D59" s="246"/>
      <c r="E59" s="246"/>
      <c r="F59" s="246"/>
      <c r="G59" s="312" t="s">
        <v>517</v>
      </c>
      <c r="H59" s="313"/>
      <c r="I59" s="321">
        <v>1124123</v>
      </c>
      <c r="J59" s="322">
        <v>32019</v>
      </c>
      <c r="K59" s="323">
        <v>-59.8</v>
      </c>
      <c r="L59" s="324">
        <v>65876</v>
      </c>
      <c r="M59" s="325">
        <v>-19.399999999999999</v>
      </c>
      <c r="N59" s="326">
        <v>-40.4</v>
      </c>
    </row>
    <row r="60" spans="1:14" ht="13.2" x14ac:dyDescent="0.2">
      <c r="A60" s="250"/>
      <c r="B60" s="246"/>
      <c r="C60" s="246"/>
      <c r="D60" s="246"/>
      <c r="E60" s="246"/>
      <c r="F60" s="246"/>
      <c r="G60" s="327"/>
      <c r="H60" s="328" t="s">
        <v>513</v>
      </c>
      <c r="I60" s="335">
        <v>609788</v>
      </c>
      <c r="J60" s="330">
        <v>17369</v>
      </c>
      <c r="K60" s="331">
        <v>-72.5</v>
      </c>
      <c r="L60" s="332">
        <v>36484</v>
      </c>
      <c r="M60" s="333">
        <v>-3.8</v>
      </c>
      <c r="N60" s="334">
        <v>-68.7</v>
      </c>
    </row>
    <row r="61" spans="1:14" ht="13.2" x14ac:dyDescent="0.2">
      <c r="A61" s="250"/>
      <c r="B61" s="246"/>
      <c r="C61" s="246"/>
      <c r="D61" s="246"/>
      <c r="E61" s="246"/>
      <c r="F61" s="246"/>
      <c r="G61" s="312" t="s">
        <v>518</v>
      </c>
      <c r="H61" s="336"/>
      <c r="I61" s="337">
        <v>1737774</v>
      </c>
      <c r="J61" s="338">
        <v>48692</v>
      </c>
      <c r="K61" s="339">
        <v>10.5</v>
      </c>
      <c r="L61" s="340">
        <v>84186</v>
      </c>
      <c r="M61" s="341">
        <v>1.5</v>
      </c>
      <c r="N61" s="326">
        <v>9</v>
      </c>
    </row>
    <row r="62" spans="1:14" ht="13.2" x14ac:dyDescent="0.2">
      <c r="A62" s="250"/>
      <c r="B62" s="246"/>
      <c r="C62" s="246"/>
      <c r="D62" s="246"/>
      <c r="E62" s="246"/>
      <c r="F62" s="246"/>
      <c r="G62" s="327"/>
      <c r="H62" s="328" t="s">
        <v>513</v>
      </c>
      <c r="I62" s="329">
        <v>1116095</v>
      </c>
      <c r="J62" s="330">
        <v>31315</v>
      </c>
      <c r="K62" s="331">
        <v>17.5</v>
      </c>
      <c r="L62" s="332">
        <v>38576</v>
      </c>
      <c r="M62" s="333">
        <v>1.5</v>
      </c>
      <c r="N62" s="334">
        <v>16</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topLeftCell="H91" zoomScaleNormal="10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2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72" t="s">
        <v>3</v>
      </c>
      <c r="D47" s="1172"/>
      <c r="E47" s="1173"/>
      <c r="F47" s="11">
        <v>40.229999999999997</v>
      </c>
      <c r="G47" s="12">
        <v>45.84</v>
      </c>
      <c r="H47" s="12">
        <v>48.67</v>
      </c>
      <c r="I47" s="12">
        <v>55.61</v>
      </c>
      <c r="J47" s="13">
        <v>58.1</v>
      </c>
    </row>
    <row r="48" spans="2:10" ht="57.75" customHeight="1" x14ac:dyDescent="0.2">
      <c r="B48" s="14"/>
      <c r="C48" s="1174" t="s">
        <v>4</v>
      </c>
      <c r="D48" s="1174"/>
      <c r="E48" s="1175"/>
      <c r="F48" s="15">
        <v>8.3000000000000007</v>
      </c>
      <c r="G48" s="16">
        <v>8.61</v>
      </c>
      <c r="H48" s="16">
        <v>8.61</v>
      </c>
      <c r="I48" s="16">
        <v>8.5299999999999994</v>
      </c>
      <c r="J48" s="17">
        <v>10.039999999999999</v>
      </c>
    </row>
    <row r="49" spans="2:10" ht="57.75" customHeight="1" thickBot="1" x14ac:dyDescent="0.25">
      <c r="B49" s="18"/>
      <c r="C49" s="1176" t="s">
        <v>5</v>
      </c>
      <c r="D49" s="1176"/>
      <c r="E49" s="1177"/>
      <c r="F49" s="19" t="s">
        <v>525</v>
      </c>
      <c r="G49" s="20">
        <v>1.75</v>
      </c>
      <c r="H49" s="20" t="s">
        <v>526</v>
      </c>
      <c r="I49" s="20">
        <v>3.03</v>
      </c>
      <c r="J49" s="21" t="s">
        <v>527</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asakuchi</cp:lastModifiedBy>
  <cp:lastPrinted>2018-02-22T01:21:10Z</cp:lastPrinted>
  <dcterms:created xsi:type="dcterms:W3CDTF">2018-01-24T05:55:34Z</dcterms:created>
  <dcterms:modified xsi:type="dcterms:W3CDTF">2018-11-22T01:54:00Z</dcterms:modified>
  <cp:category/>
</cp:coreProperties>
</file>