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ulfs01\Asakuchi_City_Office\01文書管理\2025(R7)年度\30上下水道部\05水道課\A.諸務\庁内　通知・報告(財政課)\4.1経営比較分析表\"/>
    </mc:Choice>
  </mc:AlternateContent>
  <xr:revisionPtr revIDLastSave="0" documentId="13_ncr:1_{BFFD22B3-3FFF-4110-A761-6598A52832F7}" xr6:coauthVersionLast="47" xr6:coauthVersionMax="47" xr10:uidLastSave="{00000000-0000-0000-0000-000000000000}"/>
  <workbookProtection workbookAlgorithmName="SHA-512" workbookHashValue="v1T3WV85kGOf7xQUX5yoAu+Cmtfq6FAxfw5XravJKeSN1d/oiqED/VGDuuaQTmS+3Rk/2kQhx3vnSkqcqUF/PA==" workbookSaltValue="370ukq+t9iF7KpKGqR0Kn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E85" i="4"/>
  <c r="BB10" i="4"/>
  <c r="AT10" i="4"/>
  <c r="AL10" i="4"/>
  <c r="W10" i="4"/>
  <c r="BB8" i="4"/>
  <c r="AL8" i="4"/>
  <c r="B8" i="4"/>
  <c r="B6" i="4"/>
</calcChain>
</file>

<file path=xl/sharedStrings.xml><?xml version="1.0" encoding="utf-8"?>
<sst xmlns="http://schemas.openxmlformats.org/spreadsheetml/2006/main" count="228" uniqueCount="116">
  <si>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</si>
  <si>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</si>
  <si>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</si>
  <si>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</si>
  <si>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</si>
  <si>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</si>
  <si>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</si>
  <si>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</si>
  <si>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</si>
  <si>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</si>
  <si>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</si>
  <si>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</si>
  <si>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</si>
  <si>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</si>
  <si>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</si>
  <si>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</si>
  <si>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</si>
  <si>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</si>
  <si>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</si>
  <si>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</si>
  <si>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</si>
  <si>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</si>
  <si>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</si>
  <si>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</si>
  <si>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</si>
  <si>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</si>
  <si>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</si>
  <si>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</si>
  <si>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</si>
  <si>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</si>
  <si>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</si>
  <si>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</si>
  <si>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</si>
  <si>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</si>
  <si>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</si>
  <si>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</si>
  <si>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</si>
  <si>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</si>
  <si>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</si>
  <si>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</si>
  <si>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</si>
  <si>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</si>
  <si>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</si>
  <si>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</si>
  <si>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</si>
  <si>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</si>
  <si>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</si>
  <si>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</si>
  <si>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</si>
  <si>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</si>
  <si>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</si>
  <si>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</si>
  <si>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</si>
  <si>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</si>
  <si>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</si>
  <si>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</si>
  <si>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</si>
  <si>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</si>
  <si>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</si>
  <si>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</si>
  <si>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</si>
  <si>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</si>
  <si>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</si>
  <si>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</si>
  <si>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</si>
  <si>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</si>
  <si>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</si>
  <si>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</si>
  <si>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</si>
  <si>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</si>
  <si>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</si>
  <si>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</si>
  <si>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</si>
  <si>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</si>
  <si>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</si>
  <si>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</si>
  <si>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</si>
  <si>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</si>
  <si>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</si>
  <si>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</si>
  <si>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</si>
  <si>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</si>
  <si>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</si>
  <si>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</si>
  <si>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</si>
  <si>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</si>
  <si>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</si>
  <si>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</si>
  <si>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</si>
  <si>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</si>
  <si>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</si>
  <si>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</si>
  <si>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</si>
  <si>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浅口市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</si>
  <si>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</si>
  <si>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</si>
  <si>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</si>
  <si>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</si>
  <si>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</si>
  <si>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</si>
  <si>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</si>
  <si>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</si>
  <si>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</si>
  <si>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</si>
  <si>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</si>
  <si>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</si>
  <si>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</si>
  <si>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</si>
  <si>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</si>
  <si>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</si>
  <si>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</si>
  <si>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</si>
  <si>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</si>
  <si>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r>
      <t>①経常収支比率は、100％を上回っており、類似団体平均値を上回る数値であるが、今後も経営改善のための取り組みを継続して行っていく。</t>
    </r>
    <r>
      <rPr>
        <sz val="10"/>
        <rFont val="ＭＳ ゴシック"/>
        <family val="3"/>
        <charset val="128"/>
      </rPr>
      <t xml:space="preserve">
②累積欠損金比率は、0％で欠損金は発生していない状況であるが、今後、人口の減少等による給水収益の減少や施設の老朽化による維持管理費の増加が見込まれるため、中長期の財政計画に基づき、より効果的な健全化対策を実施する必要がある。
③流動比率は、100％以上で1年以内に支払うべき債務に対して支払うことができる現金等は確保されている状況であり、類似団体平均値を上回っている。
④企業債残高対給水収益比率は、類似団体平均値を下回っているが、今後、施設の更新需要の増大等に伴う企業債発行額の増加により数値が悪化することが懸念されるため、投資規模の妥当性とともに企業債残高を考慮した財源についても検討していく。
⑤料金回収率は基準の100％を下回っており、また類似団体平均値を下回っている状況である。適切な料金収入確保のため令和6年度から料金改定を実施したが、年度途中の改定であったこと、物価高騰対策による料金減免措置を行ったことなどから基準を下回る結果となった。引き続き、適切な料金収入の確保や経費削減等の対策を検討していく必要がある。
⑥給水原価は、類似団体平均値を上回っている。
⑦施設利用率は、類似団体平均値を下回っており、50％程度となっている。今後、施設更新時に給水量による施設能力の最適化やダウンサイジング等の検討が必要である。
⑧有収率は類似団体平均値を上回っており、前年度と同水準を維持している。漏水調査の実施や市民の通報により発見した漏水箇所の早期修繕などの取り組みを継続し、有収率の向上に努める。</t>
    </r>
    <rPh sb="14" eb="16">
      <t>ウワマワ</t>
    </rPh>
    <rPh sb="27" eb="28">
      <t>チ</t>
    </rPh>
    <rPh sb="29" eb="31">
      <t>ウワマワ</t>
    </rPh>
    <rPh sb="32" eb="34">
      <t>スウチ</t>
    </rPh>
    <rPh sb="39" eb="41">
      <t>コンゴ</t>
    </rPh>
    <rPh sb="55" eb="57">
      <t>ケイゾク</t>
    </rPh>
    <rPh sb="59" eb="60">
      <t>オコナ</t>
    </rPh>
    <rPh sb="282" eb="284">
      <t>コンゴ</t>
    </rPh>
    <rPh sb="410" eb="412">
      <t>テキセツ</t>
    </rPh>
    <rPh sb="413" eb="415">
      <t>リョウキン</t>
    </rPh>
    <rPh sb="415" eb="417">
      <t>シュウニュウ</t>
    </rPh>
    <rPh sb="417" eb="419">
      <t>カクホ</t>
    </rPh>
    <rPh sb="422" eb="424">
      <t>レイワ</t>
    </rPh>
    <rPh sb="425" eb="427">
      <t>ネンド</t>
    </rPh>
    <rPh sb="429" eb="431">
      <t>リョウキン</t>
    </rPh>
    <rPh sb="431" eb="433">
      <t>カイテイ</t>
    </rPh>
    <rPh sb="434" eb="436">
      <t>ジッシ</t>
    </rPh>
    <rPh sb="440" eb="442">
      <t>ネンド</t>
    </rPh>
    <rPh sb="442" eb="444">
      <t>トチュウ</t>
    </rPh>
    <rPh sb="445" eb="447">
      <t>カイテイ</t>
    </rPh>
    <rPh sb="454" eb="456">
      <t>ブッカ</t>
    </rPh>
    <rPh sb="456" eb="458">
      <t>コウトウ</t>
    </rPh>
    <rPh sb="458" eb="460">
      <t>タイサク</t>
    </rPh>
    <rPh sb="463" eb="465">
      <t>リョウキン</t>
    </rPh>
    <rPh sb="465" eb="467">
      <t>ゲンメン</t>
    </rPh>
    <rPh sb="467" eb="469">
      <t>ソチ</t>
    </rPh>
    <rPh sb="470" eb="471">
      <t>オコナ</t>
    </rPh>
    <rPh sb="479" eb="481">
      <t>キジュン</t>
    </rPh>
    <rPh sb="482" eb="484">
      <t>シタマワ</t>
    </rPh>
    <rPh sb="485" eb="487">
      <t>ケッカ</t>
    </rPh>
    <rPh sb="545" eb="546">
      <t>ウワ</t>
    </rPh>
    <rPh sb="649" eb="650">
      <t>ト</t>
    </rPh>
    <rPh sb="651" eb="652">
      <t>クムカイゼントクヒツヨウコンゴロウキュウカシメ</t>
    </rPh>
    <phoneticPr fontId="17"/>
  </si>
  <si>
    <t>　将来的な人口減少に伴う給水収益の減少や施設の老朽化に伴う更新費用の増加に見合う財源を確保するため、安定的な事業運営が可能な料金体系の検討を行うとともに、中長期的財政収支に基づく施設の更新計画を立て、確実に実行する必要があり、令和3年度においては、会計制度の見直し、令和4年度においてはアセットマネジメント、浅口市全体の適正な水運用についての検討を行った。
　令和5年度には、水道事業運営審議会において、安定的な事業継続が可能な料金体系についての審議を行い、令和6年度に水道料金を改定したが、年度途中の改定であり、併せて物価高騰対策として料金減免措置を行ったため、料金回収率は、基準の100％を下回る結果となった。
　今後も収入の安定確保、業務改善により費用の抑制に努めるとともに、限られた予算の中で最大の効果が出るよう計画的な更新を実施し、効率的な経営を進めていく。</t>
    <rPh sb="97" eb="98">
      <t>タ</t>
    </rPh>
    <rPh sb="100" eb="102">
      <t>カクジツ</t>
    </rPh>
    <rPh sb="133" eb="135">
      <t>レイワ</t>
    </rPh>
    <rPh sb="136" eb="137">
      <t>ネン</t>
    </rPh>
    <rPh sb="137" eb="138">
      <t>ド</t>
    </rPh>
    <rPh sb="154" eb="157">
      <t>アサクチシ</t>
    </rPh>
    <rPh sb="157" eb="159">
      <t>ゼンタイ</t>
    </rPh>
    <rPh sb="160" eb="162">
      <t>テキセイ</t>
    </rPh>
    <rPh sb="163" eb="164">
      <t>ミズ</t>
    </rPh>
    <rPh sb="164" eb="166">
      <t>ウンヨウ</t>
    </rPh>
    <rPh sb="171" eb="173">
      <t>ケントウ</t>
    </rPh>
    <rPh sb="174" eb="175">
      <t>オコナ</t>
    </rPh>
    <rPh sb="180" eb="182">
      <t>レイワ</t>
    </rPh>
    <rPh sb="183" eb="185">
      <t>ネンド</t>
    </rPh>
    <rPh sb="203" eb="205">
      <t>ケントウ</t>
    </rPh>
    <rPh sb="205" eb="207">
      <t>ケッカ</t>
    </rPh>
    <rPh sb="208" eb="209">
      <t>フ</t>
    </rPh>
    <rPh sb="211" eb="213">
      <t>カノウ</t>
    </rPh>
    <rPh sb="214" eb="216">
      <t>リョウキン</t>
    </rPh>
    <rPh sb="216" eb="218">
      <t>タイケイ</t>
    </rPh>
    <rPh sb="223" eb="225">
      <t>シンギ</t>
    </rPh>
    <rPh sb="226" eb="227">
      <t>オコナ</t>
    </rPh>
    <rPh sb="229" eb="231">
      <t>レイワ</t>
    </rPh>
    <rPh sb="232" eb="234">
      <t>ネンド</t>
    </rPh>
    <rPh sb="246" eb="248">
      <t>ネンド</t>
    </rPh>
    <rPh sb="248" eb="250">
      <t>トチュウ</t>
    </rPh>
    <rPh sb="251" eb="253">
      <t>カイテイ</t>
    </rPh>
    <rPh sb="257" eb="258">
      <t>アワ</t>
    </rPh>
    <rPh sb="260" eb="262">
      <t>ブッカ</t>
    </rPh>
    <rPh sb="262" eb="264">
      <t>コウトウ</t>
    </rPh>
    <rPh sb="264" eb="266">
      <t>タイサク</t>
    </rPh>
    <rPh sb="269" eb="271">
      <t>リョウキン</t>
    </rPh>
    <rPh sb="271" eb="273">
      <t>ゲンメン</t>
    </rPh>
    <rPh sb="273" eb="275">
      <t>ソチ</t>
    </rPh>
    <rPh sb="276" eb="277">
      <t>オコナ</t>
    </rPh>
    <rPh sb="282" eb="284">
      <t>リョウキン</t>
    </rPh>
    <rPh sb="284" eb="287">
      <t>カイシュウリツ</t>
    </rPh>
    <rPh sb="289" eb="291">
      <t>キジュン</t>
    </rPh>
    <rPh sb="297" eb="299">
      <t>シタマワ</t>
    </rPh>
    <rPh sb="300" eb="302">
      <t>ケッカ</t>
    </rPh>
    <rPh sb="307" eb="309">
      <t>レイワ</t>
    </rPh>
    <rPh sb="310" eb="312">
      <t>ネンド</t>
    </rPh>
    <rPh sb="333" eb="334">
      <t>ツト</t>
    </rPh>
    <rPh sb="339" eb="341">
      <t>コンゴ</t>
    </rPh>
    <rPh sb="342" eb="344">
      <t>ギョウム</t>
    </rPh>
    <rPh sb="344" eb="346">
      <t>カイゼン</t>
    </rPh>
    <rPh sb="349" eb="351">
      <t>ヒヨウ</t>
    </rPh>
    <rPh sb="352" eb="354">
      <t>ヨクセイ</t>
    </rPh>
    <rPh sb="355" eb="356">
      <t>ハカ</t>
    </rPh>
    <rPh sb="362" eb="363">
      <t>カギ</t>
    </rPh>
    <rPh sb="366" eb="368">
      <t>ヨサン</t>
    </rPh>
    <rPh sb="369" eb="370">
      <t>ナカ</t>
    </rPh>
    <rPh sb="371" eb="373">
      <t>サイダイ</t>
    </rPh>
    <rPh sb="374" eb="376">
      <t>コウカ</t>
    </rPh>
    <rPh sb="377" eb="378">
      <t>デ</t>
    </rPh>
    <rPh sb="381" eb="384">
      <t>ケイカクテキコウシンジッシ</t>
    </rPh>
    <phoneticPr fontId="17"/>
  </si>
  <si>
    <t xml:space="preserve">①有形固定資産減価償却率は、類似団体平均値を上回っており、施設の老朽化が進んでいることが読み取れる。
②管路経年化率は、類似団体平均値を上回っており、ここでも老朽化が進んでいることが読み取れるが、③管路更新率は毎年1％以下であり、管路の更新があまり進んでいないことから、老朽管の計画的かつ効率的な更新が今後の課題となっている。
なお、更新にあたっては、多額な費用を伴うことから、国・県の動向を注視しながら有利な財源確保に努め、水道事業の経営を圧迫しないよう努めることとする。
</t>
    <rPh sb="44" eb="45">
      <t>ヨ</t>
    </rPh>
    <rPh sb="46" eb="47">
      <t>ト</t>
    </rPh>
    <rPh sb="105" eb="107">
      <t>マイトシ</t>
    </rPh>
    <rPh sb="139" eb="142">
      <t>ケイカクテキ</t>
    </rPh>
    <rPh sb="144" eb="147">
      <t>コウリツテキ</t>
    </rPh>
    <rPh sb="148" eb="150">
      <t>コウシン</t>
    </rPh>
    <rPh sb="151" eb="153">
      <t>コンゴ</t>
    </rPh>
    <rPh sb="154" eb="156">
      <t>カダイ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</si>
</sst>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font>
    <font>
      <sz val="6"/>
      <name val="ＭＳ Ｐゴシック"/>
      <family val="3"/>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0.24</c:v>
                </c:pt>
                <c:pt idx="1">
                  <c:v>0.59</c:v>
                </c:pt>
                <c:pt idx="2">
                  <c:v>0.45</c:v>
                </c:pt>
                <c:pt idx="3">
                  <c:v>0.56000000000000005</c:v>
                </c:pt>
                <c:pt idx="4">
                  <c:v>0.72</c:v>
                </c:pt>
              </c:numCache>
            </c:numRef>
          </c:val>
          <c:extLst>
            <c:ext xmlns:c16="http://schemas.microsoft.com/office/drawing/2014/chart" uri="{C3380CC4-5D6E-409C-BE32-E72D297353CC}">
              <c16:uniqueId val="{00000000-028B-45ED-A364-85C563996F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28B-45ED-A364-85C563996F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53.17</c:v>
                </c:pt>
                <c:pt idx="1">
                  <c:v>51.9</c:v>
                </c:pt>
                <c:pt idx="2">
                  <c:v>51.02</c:v>
                </c:pt>
                <c:pt idx="3">
                  <c:v>50.67</c:v>
                </c:pt>
                <c:pt idx="4">
                  <c:v>50.69</c:v>
                </c:pt>
              </c:numCache>
            </c:numRef>
          </c:val>
          <c:extLst>
            <c:ext xmlns:c16="http://schemas.microsoft.com/office/drawing/2014/chart" uri="{C3380CC4-5D6E-409C-BE32-E72D297353CC}">
              <c16:uniqueId val="{00000000-DC93-4C64-A2A8-7B65801BC6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C93-4C64-A2A8-7B65801BC6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91.34</c:v>
                </c:pt>
                <c:pt idx="1">
                  <c:v>91.74</c:v>
                </c:pt>
                <c:pt idx="2">
                  <c:v>91.99</c:v>
                </c:pt>
                <c:pt idx="3">
                  <c:v>91.94</c:v>
                </c:pt>
                <c:pt idx="4">
                  <c:v>91.07</c:v>
                </c:pt>
              </c:numCache>
            </c:numRef>
          </c:val>
          <c:extLst>
            <c:ext xmlns:c16="http://schemas.microsoft.com/office/drawing/2014/chart" uri="{C3380CC4-5D6E-409C-BE32-E72D297353CC}">
              <c16:uniqueId val="{00000000-6096-484F-B9A4-89C3C939B48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6096-484F-B9A4-89C3C939B48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97.25</c:v>
                </c:pt>
                <c:pt idx="1">
                  <c:v>106.16</c:v>
                </c:pt>
                <c:pt idx="2">
                  <c:v>96.79</c:v>
                </c:pt>
                <c:pt idx="3">
                  <c:v>101.5</c:v>
                </c:pt>
                <c:pt idx="4">
                  <c:v>108.68</c:v>
                </c:pt>
              </c:numCache>
            </c:numRef>
          </c:val>
          <c:extLst>
            <c:ext xmlns:c16="http://schemas.microsoft.com/office/drawing/2014/chart" uri="{C3380CC4-5D6E-409C-BE32-E72D297353CC}">
              <c16:uniqueId val="{00000000-3E4F-4D90-BAAA-F9E29D2B14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3E4F-4D90-BAAA-F9E29D2B14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51.49</c:v>
                </c:pt>
                <c:pt idx="1">
                  <c:v>56</c:v>
                </c:pt>
                <c:pt idx="2">
                  <c:v>57.13</c:v>
                </c:pt>
                <c:pt idx="3">
                  <c:v>57.25</c:v>
                </c:pt>
                <c:pt idx="4">
                  <c:v>56.7</c:v>
                </c:pt>
              </c:numCache>
            </c:numRef>
          </c:val>
          <c:extLst>
            <c:ext xmlns:c16="http://schemas.microsoft.com/office/drawing/2014/chart" uri="{C3380CC4-5D6E-409C-BE32-E72D297353CC}">
              <c16:uniqueId val="{00000000-D447-470F-B682-72E3137DD5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447-470F-B682-72E3137DD5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3.01</c:v>
                </c:pt>
                <c:pt idx="1">
                  <c:v>3</c:v>
                </c:pt>
                <c:pt idx="2">
                  <c:v>39.28</c:v>
                </c:pt>
                <c:pt idx="3">
                  <c:v>39</c:v>
                </c:pt>
                <c:pt idx="4">
                  <c:v>41.77</c:v>
                </c:pt>
              </c:numCache>
            </c:numRef>
          </c:val>
          <c:extLst>
            <c:ext xmlns:c16="http://schemas.microsoft.com/office/drawing/2014/chart" uri="{C3380CC4-5D6E-409C-BE32-E72D297353CC}">
              <c16:uniqueId val="{00000000-D782-4CF2-BDA0-7283F9E97F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D782-4CF2-BDA0-7283F9E97F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8.35</c:v>
                </c:pt>
                <c:pt idx="1">
                  <c:v>0</c:v>
                </c:pt>
                <c:pt idx="2" formatCode="#,##0.00;&quot;△&quot;#,##0.00;&quot;-&quot;">
                  <c:v>3.45</c:v>
                </c:pt>
                <c:pt idx="3">
                  <c:v>0</c:v>
                </c:pt>
                <c:pt idx="4">
                  <c:v>0</c:v>
                </c:pt>
              </c:numCache>
            </c:numRef>
          </c:val>
          <c:extLst>
            <c:ext xmlns:c16="http://schemas.microsoft.com/office/drawing/2014/chart" uri="{C3380CC4-5D6E-409C-BE32-E72D297353CC}">
              <c16:uniqueId val="{00000000-102E-4DB4-9236-EF51C92A9CD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102E-4DB4-9236-EF51C92A9CD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575.20000000000005</c:v>
                </c:pt>
                <c:pt idx="1">
                  <c:v>597.28</c:v>
                </c:pt>
                <c:pt idx="2">
                  <c:v>541.16999999999996</c:v>
                </c:pt>
                <c:pt idx="3">
                  <c:v>618.16</c:v>
                </c:pt>
                <c:pt idx="4">
                  <c:v>522.12</c:v>
                </c:pt>
              </c:numCache>
            </c:numRef>
          </c:val>
          <c:extLst>
            <c:ext xmlns:c16="http://schemas.microsoft.com/office/drawing/2014/chart" uri="{C3380CC4-5D6E-409C-BE32-E72D297353CC}">
              <c16:uniqueId val="{00000000-8739-43A1-94C7-CBF2193761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8739-43A1-94C7-CBF2193761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121.12</c:v>
                </c:pt>
                <c:pt idx="1">
                  <c:v>67.53</c:v>
                </c:pt>
                <c:pt idx="2">
                  <c:v>53.27</c:v>
                </c:pt>
                <c:pt idx="3">
                  <c:v>40.799999999999997</c:v>
                </c:pt>
                <c:pt idx="4">
                  <c:v>34.11</c:v>
                </c:pt>
              </c:numCache>
            </c:numRef>
          </c:val>
          <c:extLst>
            <c:ext xmlns:c16="http://schemas.microsoft.com/office/drawing/2014/chart" uri="{C3380CC4-5D6E-409C-BE32-E72D297353CC}">
              <c16:uniqueId val="{00000000-A4BB-4AB2-B40A-872D377FCD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A4BB-4AB2-B40A-872D377FCD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56.03</c:v>
                </c:pt>
                <c:pt idx="1">
                  <c:v>94.89</c:v>
                </c:pt>
                <c:pt idx="2">
                  <c:v>88.91</c:v>
                </c:pt>
                <c:pt idx="3">
                  <c:v>93.51</c:v>
                </c:pt>
                <c:pt idx="4">
                  <c:v>92.95</c:v>
                </c:pt>
              </c:numCache>
            </c:numRef>
          </c:val>
          <c:extLst>
            <c:ext xmlns:c16="http://schemas.microsoft.com/office/drawing/2014/chart" uri="{C3380CC4-5D6E-409C-BE32-E72D297353CC}">
              <c16:uniqueId val="{00000000-9EE8-490E-B22F-AE0FC874E8C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9EE8-490E-B22F-AE0FC874E8C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194.03</c:v>
                </c:pt>
                <c:pt idx="1">
                  <c:v>172.07</c:v>
                </c:pt>
                <c:pt idx="2">
                  <c:v>184.7</c:v>
                </c:pt>
                <c:pt idx="3">
                  <c:v>176.24</c:v>
                </c:pt>
                <c:pt idx="4">
                  <c:v>190.38</c:v>
                </c:pt>
              </c:numCache>
            </c:numRef>
          </c:val>
          <c:extLst>
            <c:ext xmlns:c16="http://schemas.microsoft.com/office/drawing/2014/chart" uri="{C3380CC4-5D6E-409C-BE32-E72D297353CC}">
              <c16:uniqueId val="{00000000-CC95-45CB-944E-F275EE464E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C95-45CB-944E-F275EE464E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岡山県　浅口市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32525</v>
      </c>
      <c r="AM8" s="66"/>
      <c r="AN8" s="66"/>
      <c r="AO8" s="66"/>
      <c r="AP8" s="66"/>
      <c r="AQ8" s="66"/>
      <c r="AR8" s="66"/>
      <c r="AS8" s="66"/>
      <c r="AT8" s="36">
        <f>データ!$S$6</f>
        <v>66.459999999999994</v>
      </c>
      <c r="AU8" s="37"/>
      <c r="AV8" s="37"/>
      <c r="AW8" s="37"/>
      <c r="AX8" s="37"/>
      <c r="AY8" s="37"/>
      <c r="AZ8" s="37"/>
      <c r="BA8" s="37"/>
      <c r="BB8" s="55">
        <f>データ!$T$6</f>
        <v>489.39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6" t="str">
        <f>データ!$N$6</f>
        <v>-</v>
      </c>
      <c r="C10" s="37"/>
      <c r="D10" s="37"/>
      <c r="E10" s="37"/>
      <c r="F10" s="37"/>
      <c r="G10" s="37"/>
      <c r="H10" s="37"/>
      <c r="I10" s="36">
        <f>データ!$O$6</f>
        <v>93.13</v>
      </c>
      <c r="J10" s="37"/>
      <c r="K10" s="37"/>
      <c r="L10" s="37"/>
      <c r="M10" s="37"/>
      <c r="N10" s="37"/>
      <c r="O10" s="65"/>
      <c r="P10" s="55">
        <f>データ!$P$6</f>
        <v>98.65</v>
      </c>
      <c r="Q10" s="55"/>
      <c r="R10" s="55"/>
      <c r="S10" s="55"/>
      <c r="T10" s="55"/>
      <c r="U10" s="55"/>
      <c r="V10" s="55"/>
      <c r="W10" s="66">
        <f>データ!$Q$6</f>
        <v>3680</v>
      </c>
      <c r="X10" s="66"/>
      <c r="Y10" s="66"/>
      <c r="Z10" s="66"/>
      <c r="AA10" s="66"/>
      <c r="AB10" s="66"/>
      <c r="AC10" s="66"/>
      <c r="AD10" s="2"/>
      <c r="AE10" s="2"/>
      <c r="AF10" s="2"/>
      <c r="AG10" s="2"/>
      <c r="AH10" s="2"/>
      <c r="AI10" s="2"/>
      <c r="AJ10" s="2"/>
      <c r="AK10" s="2"/>
      <c r="AL10" s="66">
        <f>データ!$U$6</f>
        <v>32014</v>
      </c>
      <c r="AM10" s="66"/>
      <c r="AN10" s="66"/>
      <c r="AO10" s="66"/>
      <c r="AP10" s="66"/>
      <c r="AQ10" s="66"/>
      <c r="AR10" s="66"/>
      <c r="AS10" s="66"/>
      <c r="AT10" s="36">
        <f>データ!$V$6</f>
        <v>47.38</v>
      </c>
      <c r="AU10" s="37"/>
      <c r="AV10" s="37"/>
      <c r="AW10" s="37"/>
      <c r="AX10" s="37"/>
      <c r="AY10" s="37"/>
      <c r="AZ10" s="37"/>
      <c r="BA10" s="37"/>
      <c r="BB10" s="55">
        <f>データ!$W$6</f>
        <v>675.69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115</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8"/>
      <c r="BM60" s="39"/>
      <c r="BN60" s="39"/>
      <c r="BO60" s="39"/>
      <c r="BP60" s="39"/>
      <c r="BQ60" s="39"/>
      <c r="BR60" s="39"/>
      <c r="BS60" s="39"/>
      <c r="BT60" s="39"/>
      <c r="BU60" s="39"/>
      <c r="BV60" s="39"/>
      <c r="BW60" s="39"/>
      <c r="BX60" s="39"/>
      <c r="BY60" s="39"/>
      <c r="BZ60" s="40"/>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GFV8nD9q2JpzMx25jhEMHWCX0lmxvCqhEGmlUV5NU/bjOWQhC3Q/Mp4+cS5kNdGF387Q1vEy5bvgsuDNGgcFg==" saltValue="E+7X0vV77VYyKscJJTAO1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332160</v>
      </c>
      <c r="D6" s="20">
        <f t="shared" si="3"/>
        <v>46</v>
      </c>
      <c r="E6" s="20">
        <f t="shared" si="3"/>
        <v>1</v>
      </c>
      <c r="F6" s="20">
        <f t="shared" si="3"/>
        <v>0</v>
      </c>
      <c r="G6" s="20">
        <f t="shared" si="3"/>
        <v>1</v>
      </c>
      <c r="H6" s="20" t="str">
        <f t="shared" si="3"/>
        <v>岡山県　浅口市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93.13</v>
      </c>
      <c r="P6" s="21">
        <f t="shared" si="3"/>
        <v>98.65</v>
      </c>
      <c r="Q6" s="21">
        <f t="shared" si="3"/>
        <v>3680</v>
      </c>
      <c r="R6" s="21">
        <f t="shared" si="3"/>
        <v>32525</v>
      </c>
      <c r="S6" s="21">
        <f t="shared" si="3"/>
        <v>66.459999999999994</v>
      </c>
      <c r="T6" s="21">
        <f t="shared" si="3"/>
        <v>489.39</v>
      </c>
      <c r="U6" s="21">
        <f t="shared" si="3"/>
        <v>32014</v>
      </c>
      <c r="V6" s="21">
        <f t="shared" si="3"/>
        <v>47.38</v>
      </c>
      <c r="W6" s="21">
        <f t="shared" si="3"/>
        <v>675.69</v>
      </c>
      <c r="X6" s="22">
        <f>IF(X7="",NA(),X7)</f>
        <v>97.25</v>
      </c>
      <c r="Y6" s="22">
        <f t="shared" ref="Y6:AG6" si="4">IF(Y7="",NA(),Y7)</f>
        <v>106.16</v>
      </c>
      <c r="Z6" s="22">
        <f t="shared" si="4"/>
        <v>96.79</v>
      </c>
      <c r="AA6" s="22">
        <f t="shared" si="4"/>
        <v>101.5</v>
      </c>
      <c r="AB6" s="22">
        <f t="shared" si="4"/>
        <v>108.68</v>
      </c>
      <c r="AC6" s="22">
        <f t="shared" si="4"/>
        <v>108.83</v>
      </c>
      <c r="AD6" s="22">
        <f t="shared" si="4"/>
        <v>109.23</v>
      </c>
      <c r="AE6" s="22">
        <f t="shared" si="4"/>
        <v>108.04</v>
      </c>
      <c r="AF6" s="22">
        <f t="shared" si="4"/>
        <v>107.49</v>
      </c>
      <c r="AG6" s="22">
        <f t="shared" si="4"/>
        <v>107.15</v>
      </c>
      <c r="AH6" s="21" t="str">
        <f>IF(AH7="","",IF(AH7="-","【-】","【"&amp;SUBSTITUTE(TEXT(AH7,"#,##0.00"),"-","△")&amp;"】"))</f>
        <v>【107.26】</v>
      </c>
      <c r="AI6" s="22">
        <f>IF(AI7="",NA(),AI7)</f>
        <v>8.35</v>
      </c>
      <c r="AJ6" s="21">
        <f t="shared" ref="AJ6:AR6" si="5">IF(AJ7="",NA(),AJ7)</f>
        <v>0</v>
      </c>
      <c r="AK6" s="22">
        <f t="shared" si="5"/>
        <v>3.45</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575.20000000000005</v>
      </c>
      <c r="AU6" s="22">
        <f t="shared" ref="AU6:BC6" si="6">IF(AU7="",NA(),AU7)</f>
        <v>597.28</v>
      </c>
      <c r="AV6" s="22">
        <f t="shared" si="6"/>
        <v>541.16999999999996</v>
      </c>
      <c r="AW6" s="22">
        <f t="shared" si="6"/>
        <v>618.16</v>
      </c>
      <c r="AX6" s="22">
        <f t="shared" si="6"/>
        <v>522.12</v>
      </c>
      <c r="AY6" s="22">
        <f t="shared" si="6"/>
        <v>327.77</v>
      </c>
      <c r="AZ6" s="22">
        <f t="shared" si="6"/>
        <v>338.02</v>
      </c>
      <c r="BA6" s="22">
        <f t="shared" si="6"/>
        <v>345.94</v>
      </c>
      <c r="BB6" s="22">
        <f t="shared" si="6"/>
        <v>329.7</v>
      </c>
      <c r="BC6" s="22">
        <f t="shared" si="6"/>
        <v>319.99</v>
      </c>
      <c r="BD6" s="21" t="str">
        <f>IF(BD7="","",IF(BD7="-","【-】","【"&amp;SUBSTITUTE(TEXT(BD7,"#,##0.00"),"-","△")&amp;"】"))</f>
        <v>【239.69】</v>
      </c>
      <c r="BE6" s="22">
        <f>IF(BE7="",NA(),BE7)</f>
        <v>121.12</v>
      </c>
      <c r="BF6" s="22">
        <f t="shared" ref="BF6:BN6" si="7">IF(BF7="",NA(),BF7)</f>
        <v>67.53</v>
      </c>
      <c r="BG6" s="22">
        <f t="shared" si="7"/>
        <v>53.27</v>
      </c>
      <c r="BH6" s="22">
        <f t="shared" si="7"/>
        <v>40.799999999999997</v>
      </c>
      <c r="BI6" s="22">
        <f t="shared" si="7"/>
        <v>34.11</v>
      </c>
      <c r="BJ6" s="22">
        <f t="shared" si="7"/>
        <v>397.1</v>
      </c>
      <c r="BK6" s="22">
        <f t="shared" si="7"/>
        <v>379.91</v>
      </c>
      <c r="BL6" s="22">
        <f t="shared" si="7"/>
        <v>386.61</v>
      </c>
      <c r="BM6" s="22">
        <f t="shared" si="7"/>
        <v>381.56</v>
      </c>
      <c r="BN6" s="22">
        <f t="shared" si="7"/>
        <v>365.55</v>
      </c>
      <c r="BO6" s="21" t="str">
        <f>IF(BO7="","",IF(BO7="-","【-】","【"&amp;SUBSTITUTE(TEXT(BO7,"#,##0.00"),"-","△")&amp;"】"))</f>
        <v>【264.86】</v>
      </c>
      <c r="BP6" s="22">
        <f>IF(BP7="",NA(),BP7)</f>
        <v>56.03</v>
      </c>
      <c r="BQ6" s="22">
        <f t="shared" ref="BQ6:BY6" si="8">IF(BQ7="",NA(),BQ7)</f>
        <v>94.89</v>
      </c>
      <c r="BR6" s="22">
        <f t="shared" si="8"/>
        <v>88.91</v>
      </c>
      <c r="BS6" s="22">
        <f t="shared" si="8"/>
        <v>93.51</v>
      </c>
      <c r="BT6" s="22">
        <f t="shared" si="8"/>
        <v>92.95</v>
      </c>
      <c r="BU6" s="22">
        <f t="shared" si="8"/>
        <v>95.79</v>
      </c>
      <c r="BV6" s="22">
        <f t="shared" si="8"/>
        <v>98.3</v>
      </c>
      <c r="BW6" s="22">
        <f t="shared" si="8"/>
        <v>93.82</v>
      </c>
      <c r="BX6" s="22">
        <f t="shared" si="8"/>
        <v>95.04</v>
      </c>
      <c r="BY6" s="22">
        <f t="shared" si="8"/>
        <v>95.42</v>
      </c>
      <c r="BZ6" s="21" t="str">
        <f>IF(BZ7="","",IF(BZ7="-","【-】","【"&amp;SUBSTITUTE(TEXT(BZ7,"#,##0.00"),"-","△")&amp;"】"))</f>
        <v>【97.59】</v>
      </c>
      <c r="CA6" s="22">
        <f>IF(CA7="",NA(),CA7)</f>
        <v>194.03</v>
      </c>
      <c r="CB6" s="22">
        <f t="shared" ref="CB6:CJ6" si="9">IF(CB7="",NA(),CB7)</f>
        <v>172.07</v>
      </c>
      <c r="CC6" s="22">
        <f t="shared" si="9"/>
        <v>184.7</v>
      </c>
      <c r="CD6" s="22">
        <f t="shared" si="9"/>
        <v>176.24</v>
      </c>
      <c r="CE6" s="22">
        <f t="shared" si="9"/>
        <v>190.38</v>
      </c>
      <c r="CF6" s="22">
        <f t="shared" si="9"/>
        <v>171.13</v>
      </c>
      <c r="CG6" s="22">
        <f t="shared" si="9"/>
        <v>173.7</v>
      </c>
      <c r="CH6" s="22">
        <f t="shared" si="9"/>
        <v>178.94</v>
      </c>
      <c r="CI6" s="22">
        <f t="shared" si="9"/>
        <v>180.19</v>
      </c>
      <c r="CJ6" s="22">
        <f t="shared" si="9"/>
        <v>184.25</v>
      </c>
      <c r="CK6" s="21" t="str">
        <f>IF(CK7="","",IF(CK7="-","【-】","【"&amp;SUBSTITUTE(TEXT(CK7,"#,##0.00"),"-","△")&amp;"】"))</f>
        <v>【181.66】</v>
      </c>
      <c r="CL6" s="22">
        <f>IF(CL7="",NA(),CL7)</f>
        <v>53.17</v>
      </c>
      <c r="CM6" s="22">
        <f t="shared" ref="CM6:CU6" si="10">IF(CM7="",NA(),CM7)</f>
        <v>51.9</v>
      </c>
      <c r="CN6" s="22">
        <f t="shared" si="10"/>
        <v>51.02</v>
      </c>
      <c r="CO6" s="22">
        <f t="shared" si="10"/>
        <v>50.67</v>
      </c>
      <c r="CP6" s="22">
        <f t="shared" si="10"/>
        <v>50.69</v>
      </c>
      <c r="CQ6" s="22">
        <f t="shared" si="10"/>
        <v>60.12</v>
      </c>
      <c r="CR6" s="22">
        <f t="shared" si="10"/>
        <v>60.34</v>
      </c>
      <c r="CS6" s="22">
        <f t="shared" si="10"/>
        <v>59.54</v>
      </c>
      <c r="CT6" s="22">
        <f t="shared" si="10"/>
        <v>59.26</v>
      </c>
      <c r="CU6" s="22">
        <f t="shared" si="10"/>
        <v>60.44</v>
      </c>
      <c r="CV6" s="21" t="str">
        <f>IF(CV7="","",IF(CV7="-","【-】","【"&amp;SUBSTITUTE(TEXT(CV7,"#,##0.00"),"-","△")&amp;"】"))</f>
        <v>【60.21】</v>
      </c>
      <c r="CW6" s="22">
        <f>IF(CW7="",NA(),CW7)</f>
        <v>91.34</v>
      </c>
      <c r="CX6" s="22">
        <f t="shared" ref="CX6:DF6" si="11">IF(CX7="",NA(),CX7)</f>
        <v>91.74</v>
      </c>
      <c r="CY6" s="22">
        <f t="shared" si="11"/>
        <v>91.99</v>
      </c>
      <c r="CZ6" s="22">
        <f t="shared" si="11"/>
        <v>91.94</v>
      </c>
      <c r="DA6" s="22">
        <f t="shared" si="11"/>
        <v>91.07</v>
      </c>
      <c r="DB6" s="22">
        <f t="shared" si="11"/>
        <v>84.24</v>
      </c>
      <c r="DC6" s="22">
        <f t="shared" si="11"/>
        <v>84.19</v>
      </c>
      <c r="DD6" s="22">
        <f t="shared" si="11"/>
        <v>83.93</v>
      </c>
      <c r="DE6" s="22">
        <f t="shared" si="11"/>
        <v>83.84</v>
      </c>
      <c r="DF6" s="22">
        <f t="shared" si="11"/>
        <v>83.39</v>
      </c>
      <c r="DG6" s="21" t="str">
        <f>IF(DG7="","",IF(DG7="-","【-】","【"&amp;SUBSTITUTE(TEXT(DG7,"#,##0.00"),"-","△")&amp;"】"))</f>
        <v>【89.21】</v>
      </c>
      <c r="DH6" s="22">
        <f>IF(DH7="",NA(),DH7)</f>
        <v>51.49</v>
      </c>
      <c r="DI6" s="22">
        <f t="shared" ref="DI6:DQ6" si="12">IF(DI7="",NA(),DI7)</f>
        <v>56</v>
      </c>
      <c r="DJ6" s="22">
        <f t="shared" si="12"/>
        <v>57.13</v>
      </c>
      <c r="DK6" s="22">
        <f t="shared" si="12"/>
        <v>57.25</v>
      </c>
      <c r="DL6" s="22">
        <f t="shared" si="12"/>
        <v>56.7</v>
      </c>
      <c r="DM6" s="22">
        <f t="shared" si="12"/>
        <v>48.83</v>
      </c>
      <c r="DN6" s="22">
        <f t="shared" si="12"/>
        <v>49.96</v>
      </c>
      <c r="DO6" s="22">
        <f t="shared" si="12"/>
        <v>50.82</v>
      </c>
      <c r="DP6" s="22">
        <f t="shared" si="12"/>
        <v>51.82</v>
      </c>
      <c r="DQ6" s="22">
        <f t="shared" si="12"/>
        <v>52.53</v>
      </c>
      <c r="DR6" s="21" t="str">
        <f>IF(DR7="","",IF(DR7="-","【-】","【"&amp;SUBSTITUTE(TEXT(DR7,"#,##0.00"),"-","△")&amp;"】"))</f>
        <v>【52.41】</v>
      </c>
      <c r="DS6" s="22">
        <f>IF(DS7="",NA(),DS7)</f>
        <v>3.01</v>
      </c>
      <c r="DT6" s="22">
        <f t="shared" ref="DT6:EB6" si="13">IF(DT7="",NA(),DT7)</f>
        <v>3</v>
      </c>
      <c r="DU6" s="22">
        <f t="shared" si="13"/>
        <v>39.28</v>
      </c>
      <c r="DV6" s="22">
        <f t="shared" si="13"/>
        <v>39</v>
      </c>
      <c r="DW6" s="22">
        <f t="shared" si="13"/>
        <v>41.77</v>
      </c>
      <c r="DX6" s="22">
        <f t="shared" si="13"/>
        <v>18.18</v>
      </c>
      <c r="DY6" s="22">
        <f t="shared" si="13"/>
        <v>19.32</v>
      </c>
      <c r="DZ6" s="22">
        <f t="shared" si="13"/>
        <v>21.16</v>
      </c>
      <c r="EA6" s="22">
        <f t="shared" si="13"/>
        <v>22.72</v>
      </c>
      <c r="EB6" s="22">
        <f t="shared" si="13"/>
        <v>24.16</v>
      </c>
      <c r="EC6" s="21" t="str">
        <f>IF(EC7="","",IF(EC7="-","【-】","【"&amp;SUBSTITUTE(TEXT(EC7,"#,##0.00"),"-","△")&amp;"】"))</f>
        <v>【26.78】</v>
      </c>
      <c r="ED6" s="22">
        <f>IF(ED7="",NA(),ED7)</f>
        <v>0.24</v>
      </c>
      <c r="EE6" s="22">
        <f t="shared" ref="EE6:EM6" si="14">IF(EE7="",NA(),EE7)</f>
        <v>0.59</v>
      </c>
      <c r="EF6" s="22">
        <f t="shared" si="14"/>
        <v>0.45</v>
      </c>
      <c r="EG6" s="22">
        <f t="shared" si="14"/>
        <v>0.56000000000000005</v>
      </c>
      <c r="EH6" s="22">
        <f t="shared" si="14"/>
        <v>0.72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332160</v>
      </c>
      <c r="D7" s="24">
        <v>46</v>
      </c>
      <c r="E7" s="24">
        <v>1</v>
      </c>
      <c r="F7" s="24">
        <v>0</v>
      </c>
      <c r="G7" s="24">
        <v>1</v>
      </c>
      <c r="H7" s="24" t="s">
        <v>93</v>
      </c>
      <c r="I7" s="24" t="s">
        <v>94</v>
      </c>
      <c r="J7" s="24" t="s">
        <v>95</v>
      </c>
      <c r="K7" s="24" t="s">
        <v>96</v>
      </c>
      <c r="L7" s="24" t="s">
        <v>97</v>
      </c>
      <c r="M7" s="24" t="s">
        <v>98</v>
      </c>
      <c r="N7" s="25" t="s">
        <v>99</v>
      </c>
      <c r="O7" s="25">
        <v>93.13</v>
      </c>
      <c r="P7" s="25">
        <v>98.65</v>
      </c>
      <c r="Q7" s="25">
        <v>3680</v>
      </c>
      <c r="R7" s="25">
        <v>32525</v>
      </c>
      <c r="S7" s="25">
        <v>66.459999999999994</v>
      </c>
      <c r="T7" s="25">
        <v>489.39</v>
      </c>
      <c r="U7" s="25">
        <v>32014</v>
      </c>
      <c r="V7" s="25">
        <v>47.38</v>
      </c>
      <c r="W7" s="25">
        <v>675.69</v>
      </c>
      <c r="X7" s="25">
        <v>97.25</v>
      </c>
      <c r="Y7" s="25">
        <v>106.16</v>
      </c>
      <c r="Z7" s="25">
        <v>96.79</v>
      </c>
      <c r="AA7" s="25">
        <v>101.5</v>
      </c>
      <c r="AB7" s="25">
        <v>108.68</v>
      </c>
      <c r="AC7" s="25">
        <v>108.83</v>
      </c>
      <c r="AD7" s="25">
        <v>109.23</v>
      </c>
      <c r="AE7" s="25">
        <v>108.04</v>
      </c>
      <c r="AF7" s="25">
        <v>107.49</v>
      </c>
      <c r="AG7" s="25">
        <v>107.15</v>
      </c>
      <c r="AH7" s="25">
        <v>107.26</v>
      </c>
      <c r="AI7" s="25">
        <v>8.35</v>
      </c>
      <c r="AJ7" s="25">
        <v>0</v>
      </c>
      <c r="AK7" s="25">
        <v>3.45</v>
      </c>
      <c r="AL7" s="25">
        <v>0</v>
      </c>
      <c r="AM7" s="25">
        <v>0</v>
      </c>
      <c r="AN7" s="25">
        <v>4.34</v>
      </c>
      <c r="AO7" s="25">
        <v>4.6900000000000004</v>
      </c>
      <c r="AP7" s="25">
        <v>4.72</v>
      </c>
      <c r="AQ7" s="25">
        <v>5.76</v>
      </c>
      <c r="AR7" s="25">
        <v>4.74</v>
      </c>
      <c r="AS7" s="25">
        <v>1.61</v>
      </c>
      <c r="AT7" s="25">
        <v>575.20000000000005</v>
      </c>
      <c r="AU7" s="25">
        <v>597.28</v>
      </c>
      <c r="AV7" s="25">
        <v>541.16999999999996</v>
      </c>
      <c r="AW7" s="25">
        <v>618.16</v>
      </c>
      <c r="AX7" s="25">
        <v>522.12</v>
      </c>
      <c r="AY7" s="25">
        <v>327.77</v>
      </c>
      <c r="AZ7" s="25">
        <v>338.02</v>
      </c>
      <c r="BA7" s="25">
        <v>345.94</v>
      </c>
      <c r="BB7" s="25">
        <v>329.7</v>
      </c>
      <c r="BC7" s="25">
        <v>319.99</v>
      </c>
      <c r="BD7" s="25">
        <v>239.69</v>
      </c>
      <c r="BE7" s="25">
        <v>121.12</v>
      </c>
      <c r="BF7" s="25">
        <v>67.53</v>
      </c>
      <c r="BG7" s="25">
        <v>53.27</v>
      </c>
      <c r="BH7" s="25">
        <v>40.799999999999997</v>
      </c>
      <c r="BI7" s="25">
        <v>34.11</v>
      </c>
      <c r="BJ7" s="25">
        <v>397.1</v>
      </c>
      <c r="BK7" s="25">
        <v>379.91</v>
      </c>
      <c r="BL7" s="25">
        <v>386.61</v>
      </c>
      <c r="BM7" s="25">
        <v>381.56</v>
      </c>
      <c r="BN7" s="25">
        <v>365.55</v>
      </c>
      <c r="BO7" s="25">
        <v>264.86</v>
      </c>
      <c r="BP7" s="25">
        <v>56.03</v>
      </c>
      <c r="BQ7" s="25">
        <v>94.89</v>
      </c>
      <c r="BR7" s="25">
        <v>88.91</v>
      </c>
      <c r="BS7" s="25">
        <v>93.51</v>
      </c>
      <c r="BT7" s="25">
        <v>92.95</v>
      </c>
      <c r="BU7" s="25">
        <v>95.79</v>
      </c>
      <c r="BV7" s="25">
        <v>98.3</v>
      </c>
      <c r="BW7" s="25">
        <v>93.82</v>
      </c>
      <c r="BX7" s="25">
        <v>95.04</v>
      </c>
      <c r="BY7" s="25">
        <v>95.42</v>
      </c>
      <c r="BZ7" s="25">
        <v>97.59</v>
      </c>
      <c r="CA7" s="25">
        <v>194.03</v>
      </c>
      <c r="CB7" s="25">
        <v>172.07</v>
      </c>
      <c r="CC7" s="25">
        <v>184.7</v>
      </c>
      <c r="CD7" s="25">
        <v>176.24</v>
      </c>
      <c r="CE7" s="25">
        <v>190.38</v>
      </c>
      <c r="CF7" s="25">
        <v>171.13</v>
      </c>
      <c r="CG7" s="25">
        <v>173.7</v>
      </c>
      <c r="CH7" s="25">
        <v>178.94</v>
      </c>
      <c r="CI7" s="25">
        <v>180.19</v>
      </c>
      <c r="CJ7" s="25">
        <v>184.25</v>
      </c>
      <c r="CK7" s="25">
        <v>181.66</v>
      </c>
      <c r="CL7" s="25">
        <v>53.17</v>
      </c>
      <c r="CM7" s="25">
        <v>51.9</v>
      </c>
      <c r="CN7" s="25">
        <v>51.02</v>
      </c>
      <c r="CO7" s="25">
        <v>50.67</v>
      </c>
      <c r="CP7" s="25">
        <v>50.69</v>
      </c>
      <c r="CQ7" s="25">
        <v>60.12</v>
      </c>
      <c r="CR7" s="25">
        <v>60.34</v>
      </c>
      <c r="CS7" s="25">
        <v>59.54</v>
      </c>
      <c r="CT7" s="25">
        <v>59.26</v>
      </c>
      <c r="CU7" s="25">
        <v>60.44</v>
      </c>
      <c r="CV7" s="25">
        <v>60.21</v>
      </c>
      <c r="CW7" s="25">
        <v>91.34</v>
      </c>
      <c r="CX7" s="25">
        <v>91.74</v>
      </c>
      <c r="CY7" s="25">
        <v>91.99</v>
      </c>
      <c r="CZ7" s="25">
        <v>91.94</v>
      </c>
      <c r="DA7" s="25">
        <v>91.07</v>
      </c>
      <c r="DB7" s="25">
        <v>84.24</v>
      </c>
      <c r="DC7" s="25">
        <v>84.19</v>
      </c>
      <c r="DD7" s="25">
        <v>83.93</v>
      </c>
      <c r="DE7" s="25">
        <v>83.84</v>
      </c>
      <c r="DF7" s="25">
        <v>83.39</v>
      </c>
      <c r="DG7" s="25">
        <v>89.21</v>
      </c>
      <c r="DH7" s="25">
        <v>51.49</v>
      </c>
      <c r="DI7" s="25">
        <v>56</v>
      </c>
      <c r="DJ7" s="25">
        <v>57.13</v>
      </c>
      <c r="DK7" s="25">
        <v>57.25</v>
      </c>
      <c r="DL7" s="25">
        <v>56.7</v>
      </c>
      <c r="DM7" s="25">
        <v>48.83</v>
      </c>
      <c r="DN7" s="25">
        <v>49.96</v>
      </c>
      <c r="DO7" s="25">
        <v>50.82</v>
      </c>
      <c r="DP7" s="25">
        <v>51.82</v>
      </c>
      <c r="DQ7" s="25">
        <v>52.53</v>
      </c>
      <c r="DR7" s="25">
        <v>52.41</v>
      </c>
      <c r="DS7" s="25">
        <v>3.01</v>
      </c>
      <c r="DT7" s="25">
        <v>3</v>
      </c>
      <c r="DU7" s="25">
        <v>39.28</v>
      </c>
      <c r="DV7" s="25">
        <v>39</v>
      </c>
      <c r="DW7" s="25">
        <v>41.77</v>
      </c>
      <c r="DX7" s="25">
        <v>18.18</v>
      </c>
      <c r="DY7" s="25">
        <v>19.32</v>
      </c>
      <c r="DZ7" s="25">
        <v>21.16</v>
      </c>
      <c r="EA7" s="25">
        <v>22.72</v>
      </c>
      <c r="EB7" s="25">
        <v>24.16</v>
      </c>
      <c r="EC7" s="25">
        <v>26.78</v>
      </c>
      <c r="ED7" s="25">
        <v>0.24</v>
      </c>
      <c r="EE7" s="25">
        <v>0.59</v>
      </c>
      <c r="EF7" s="25">
        <v>0.45</v>
      </c>
      <c r="EG7" s="25">
        <v>0.56000000000000005</v>
      </c>
      <c r="EH7" s="25">
        <v>0.72</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*久本　絵理奈</cp:lastModifiedBy>
  <cp:lastPrinted>2026-01-23T05:44:58Z</cp:lastPrinted>
  <dcterms:created xsi:type="dcterms:W3CDTF">2025-12-12T09:21:35Z</dcterms:created>
  <dcterms:modified xsi:type="dcterms:W3CDTF">2026-01-31T02:52:58Z</dcterms:modified>
  <cp:category/>
</cp:coreProperties>
</file>