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intulfs01\Asakuchi_City_Office\01文書管理\2025(R7)年度\10企画財政部\10財政課\01_財政係\(7)その他財政\04_地方公営企業\2026.1.20_【2／3〆岡山県市町村課】公営企業に係る経営比較分析表（令和６年度決算）の 分析等について【依頼】\02_提出\"/>
    </mc:Choice>
  </mc:AlternateContent>
  <xr:revisionPtr revIDLastSave="0" documentId="13_ncr:1_{E7DCD65A-BB88-4D9F-917B-B020D01A3385}" xr6:coauthVersionLast="47" xr6:coauthVersionMax="47" xr10:uidLastSave="{00000000-0000-0000-0000-000000000000}"/>
  <workbookProtection workbookAlgorithmName="SHA-512" workbookHashValue="TiEn3ozT7gTRMd1J4AggvvafK/TVC7FOZDO4SyCorh4DTANEgtU6oLqTrx3vZnDYkFM9z+rNvrtTZ3QHRuMi1w==" workbookSaltValue="FoF/2PYPWplAMk4S/BKQOQ==" workbookSpinCount="100000" lockStructure="1"/>
  <bookViews>
    <workbookView xWindow="-110" yWindow="-110" windowWidth="19420" windowHeight="11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R6" i="5"/>
  <c r="AD10" i="4" s="1"/>
  <c r="Q6" i="5"/>
  <c r="W10" i="4" s="1"/>
  <c r="P6" i="5"/>
  <c r="O6" i="5"/>
  <c r="N6" i="5"/>
  <c r="M6" i="5"/>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BB10" i="4"/>
  <c r="P10" i="4"/>
  <c r="I10" i="4"/>
  <c r="B10" i="4"/>
  <c r="BB8" i="4"/>
  <c r="AT8" i="4"/>
  <c r="AL8" i="4"/>
  <c r="AD8" i="4"/>
  <c r="P8" i="4"/>
  <c r="I8"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<sst xmlns="http://schemas.openxmlformats.org/spreadsheetml/2006/main" count="231" uniqueCount="114">
  <si>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</si>
  <si>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</si>
  <si>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</si>
  <si>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</si>
  <si>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</si>
  <si>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</si>
  <si>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</si>
  <si>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</si>
  <si>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</si>
  <si>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</si>
  <si>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</si>
  <si>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</si>
  <si>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</si>
  <si>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</si>
  <si>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</si>
  <si>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</si>
  <si>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</si>
  <si>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</si>
  <si>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</si>
  <si>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</si>
  <si>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</si>
  <si>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</si>
  <si>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</si>
  <si>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</si>
  <si>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</si>
  <si>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</si>
  <si>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</si>
  <si>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</si>
  <si>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</si>
  <si>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</si>
  <si>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</si>
  <si>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</si>
  <si>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</si>
  <si>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</si>
  <si>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</si>
  <si>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</si>
  <si>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</si>
  <si>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</si>
  <si>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</si>
  <si>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</si>
  <si>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</si>
  <si>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</si>
  <si>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</si>
  <si>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</si>
  <si>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</si>
  <si>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</si>
  <si>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</si>
  <si>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</si>
  <si>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</si>
  <si>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</si>
  <si>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</si>
  <si>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</si>
  <si>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</si>
  <si>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</si>
  <si>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</si>
  <si>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</si>
  <si>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</si>
  <si>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</si>
  <si>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</si>
  <si>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</si>
  <si>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</si>
  <si>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</si>
  <si>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</si>
  <si>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</si>
  <si>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</si>
  <si>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</si>
  <si>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</si>
  <si>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</si>
  <si>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</si>
  <si>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</si>
  <si>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</si>
  <si>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</si>
  <si>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</si>
  <si>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</si>
  <si>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</si>
  <si>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</si>
  <si>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</si>
  <si>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</si>
  <si>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</si>
  <si>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</si>
  <si>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</si>
  <si>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</si>
  <si>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</si>
  <si>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</si>
  <si>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</si>
  <si>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</si>
  <si>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</si>
  <si>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</si>
  <si>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</si>
  <si>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</si>
  <si>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</si>
  <si>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</si>
  <si>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</si>
  <si>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</si>
  <si>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</si>
  <si>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岡山県　浅口市</t>
  </si>
  <si>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</si>
  <si>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</si>
  <si>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</si>
  <si>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</si>
  <si>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</si>
  <si>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</si>
  <si>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</si>
  <si>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</si>
  <si>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</si>
  <si>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</si>
  <si>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</si>
  <si>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</si>
  <si>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</si>
  <si>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</si>
  <si>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</si>
  <si>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使用料収入は、例年増加傾向であるが、一般会計からの繰入金に対する依存度も高く、流動比率も低いため、将来的な改築・更新のための財源を確保できるように計画していく必要がある。
　また、今後は人口減少に伴い、使用料収入の減少が避けられない中、短期的には水洗化率の向上、長期的には使用料改定の検討を視野に入れ、収益の確保を図るとともに、施設の長寿命化、ストックマネジメントの実施による効率的な改築事業費の平準化、企業債残高の圧縮など、支出の削減を図り、持続可能な下水道事業の経営に務める。</t>
    <rPh sb="8" eb="10">
      <t>レイネン</t>
    </rPh>
    <rPh sb="10" eb="12">
      <t>ゾウカ</t>
    </rPh>
    <rPh sb="12" eb="14">
      <t>ケイコウ</t>
    </rPh>
    <phoneticPr fontId="1"/>
  </si>
  <si>
    <t>　造開始年度が平成６年度であり、市で施行した管渠については法定耐用年数を経過したものはないが、ストックマネジメント計画に基づき主要管渠の調査・点検を行っている。
　また、事業開始以前に造成した団地の設備を受贈しているが、老朽化が原因とみられる不明水が増加している。法定耐用年数も踏まえ必要に応じて管渠の更新を行っていく。
　有形固定資産原価償却率については、特に処理場の機械の償却率が高いため、現在進行している長寿命化によって改善していく予定である。</t>
    <rPh sb="16" eb="17">
      <t>シ</t>
    </rPh>
    <rPh sb="18" eb="20">
      <t>セコウ</t>
    </rPh>
    <rPh sb="22" eb="24">
      <t>カンキョ</t>
    </rPh>
    <rPh sb="29" eb="31">
      <t>ホウテイ</t>
    </rPh>
    <rPh sb="31" eb="33">
      <t>タイヨウ</t>
    </rPh>
    <rPh sb="33" eb="35">
      <t>ネンスウ</t>
    </rPh>
    <rPh sb="36" eb="38">
      <t>ケイカ</t>
    </rPh>
    <rPh sb="57" eb="59">
      <t>ケイカク</t>
    </rPh>
    <rPh sb="60" eb="61">
      <t>モト</t>
    </rPh>
    <rPh sb="63" eb="65">
      <t>シュヨウ</t>
    </rPh>
    <rPh sb="65" eb="67">
      <t>カンキョ</t>
    </rPh>
    <rPh sb="68" eb="70">
      <t>チョウサ</t>
    </rPh>
    <rPh sb="71" eb="73">
      <t>テンケン</t>
    </rPh>
    <rPh sb="74" eb="75">
      <t>オコナ</t>
    </rPh>
    <rPh sb="85" eb="87">
      <t>ジギョウ</t>
    </rPh>
    <rPh sb="87" eb="89">
      <t>カイシ</t>
    </rPh>
    <rPh sb="89" eb="91">
      <t>イゼン</t>
    </rPh>
    <rPh sb="92" eb="94">
      <t>ゾウセイ</t>
    </rPh>
    <rPh sb="96" eb="98">
      <t>ダンチ</t>
    </rPh>
    <rPh sb="99" eb="101">
      <t>セツビ</t>
    </rPh>
    <rPh sb="102" eb="104">
      <t>ジュゾウ</t>
    </rPh>
    <rPh sb="110" eb="113">
      <t>ロウキュウカ</t>
    </rPh>
    <rPh sb="114" eb="116">
      <t>ゲンイン</t>
    </rPh>
    <rPh sb="121" eb="123">
      <t>フメイ</t>
    </rPh>
    <rPh sb="123" eb="124">
      <t>スイ</t>
    </rPh>
    <rPh sb="125" eb="127">
      <t>ゾウカ</t>
    </rPh>
    <rPh sb="132" eb="134">
      <t>ホウテイ</t>
    </rPh>
    <rPh sb="134" eb="136">
      <t>タイヨウ</t>
    </rPh>
    <rPh sb="136" eb="138">
      <t>ネンスウ</t>
    </rPh>
    <rPh sb="139" eb="140">
      <t>フ</t>
    </rPh>
    <rPh sb="142" eb="144">
      <t>ヒツヨウ</t>
    </rPh>
    <rPh sb="145" eb="146">
      <t>オウ</t>
    </rPh>
    <rPh sb="148" eb="150">
      <t>カンキョ</t>
    </rPh>
    <rPh sb="151" eb="153">
      <t>コウシン</t>
    </rPh>
    <rPh sb="154" eb="155">
      <t>オコナ</t>
    </rPh>
    <phoneticPr fontId="1"/>
  </si>
  <si>
    <t>　①経常収支比率は100％を下回り、②累積欠損金比率は平均値を上回っており、昨年より上昇している。また⑤経費回収率は昨年より若干上昇したが、100％を下回っており、依然として厳しい経営状態である。
　③流動比率は類似団体に比べて低く、収支の額やタイミングを意識して行動する必要があり、流動資産の比率を高められる方法を検討する必要がある。④企業債残高対事業規模比率は、昨年より若干減少したものの、類似団体に比べ高い水準にある。
　⑥汚水処理原価は類似団体に比べ低い値となっているが、将来的には人口減少に伴う有収水量の減少及び物価の上昇が予測され、現状を分析し、今後の状況について投資の効率化や維持管理費の削減についての検討を行っていく。
　⑦施設利用率は平均を若干上回っているが、時期によっては最大処理量に一部不安があるため、安易なダウンサイジングには踏み切れない。現在、処理場の統廃合を検討中であり、今後もより効率的な運用ができる可能性を模索していく。
　⑧水洗化率は類似団体に比べ上回っており、今後も早期接続に向けて供用開始区域内の住民への方向を引き続き行っていく。</t>
    <rPh sb="14" eb="16">
      <t>シタマワ</t>
    </rPh>
    <rPh sb="27" eb="30">
      <t>ヘイキンチ</t>
    </rPh>
    <rPh sb="31" eb="33">
      <t>ウワマワ</t>
    </rPh>
    <rPh sb="38" eb="40">
      <t>サクネン</t>
    </rPh>
    <rPh sb="42" eb="44">
      <t>ジョウショウ</t>
    </rPh>
    <rPh sb="64" eb="66">
      <t>ジョウショウ</t>
    </rPh>
    <rPh sb="329" eb="331">
      <t>ジャッカン</t>
    </rPh>
    <rPh sb="331" eb="332">
      <t>ウエ</t>
    </rPh>
    <rPh sb="339" eb="341">
      <t>ジキ</t>
    </rPh>
    <rPh sb="346" eb="348">
      <t>サイダイ</t>
    </rPh>
    <rPh sb="348" eb="351">
      <t>ショリリョウ</t>
    </rPh>
    <rPh sb="352" eb="354">
      <t>イチブ</t>
    </rPh>
    <rPh sb="354" eb="356">
      <t>フアン</t>
    </rPh>
    <rPh sb="362" eb="364">
      <t>アンイ</t>
    </rPh>
    <rPh sb="375" eb="376">
      <t>フ</t>
    </rPh>
    <rPh sb="377" eb="378">
      <t>キ</t>
    </rPh>
    <rPh sb="382" eb="384">
      <t>ゲンザイ</t>
    </rPh>
    <rPh sb="385" eb="388">
      <t>ショリジョウ</t>
    </rPh>
    <rPh sb="389" eb="392">
      <t>トウハイゴウ</t>
    </rPh>
    <rPh sb="393" eb="396">
      <t>ケントウチュウ</t>
    </rPh>
    <rPh sb="400" eb="402">
      <t>コンゴ</t>
    </rPh>
    <rPh sb="405" eb="408">
      <t>コウリツテキ</t>
    </rPh>
    <rPh sb="409" eb="411">
      <t>ウンヨウ</t>
    </rPh>
    <rPh sb="415" eb="418">
      <t>カノウセイ</t>
    </rPh>
    <rPh sb="419" eb="421">
      <t>モサク</t>
    </rPh>
    <rPh sb="434" eb="436">
      <t>ルイジ</t>
    </rPh>
    <rPh sb="436" eb="438">
      <t>ダンタイ</t>
    </rPh>
    <rPh sb="439" eb="440">
      <t>クラ</t>
    </rPh>
    <rPh sb="441" eb="443">
      <t>ウワマワ</t>
    </rPh>
    <rPh sb="448" eb="450">
      <t>コンゴ</t>
    </rPh>
    <rPh sb="451" eb="453">
      <t>ソウキ</t>
    </rPh>
    <rPh sb="453" eb="455">
      <t>セツゾク</t>
    </rPh>
    <rPh sb="456" eb="457">
      <t>ム</t>
    </rPh>
    <rPh sb="459" eb="461">
      <t>キョウヨウ</t>
    </rPh>
    <rPh sb="461" eb="463">
      <t>カイシ</t>
    </rPh>
    <rPh sb="463" eb="465">
      <t>クイキ</t>
    </rPh>
    <rPh sb="465" eb="466">
      <t>ナイ</t>
    </rPh>
    <rPh sb="467" eb="469">
      <t>ジュウミン</t>
    </rPh>
    <rPh sb="471" eb="473">
      <t>ホウコウ</t>
    </rPh>
    <rPh sb="474" eb="475">
      <t>ヒ</t>
    </rPh>
    <rPh sb="476" eb="477">
      <t>ツヅ</t>
    </rPh>
    <rPh sb="478" eb="479">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</si>
</sst>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5C-4347-8667-F684A4F21B7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C15C-4347-8667-F684A4F21B7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44.29</c:v>
                </c:pt>
                <c:pt idx="1">
                  <c:v>48.44</c:v>
                </c:pt>
                <c:pt idx="2">
                  <c:v>47.48</c:v>
                </c:pt>
                <c:pt idx="3">
                  <c:v>49.45</c:v>
                </c:pt>
                <c:pt idx="4">
                  <c:v>51.3</c:v>
                </c:pt>
              </c:numCache>
            </c:numRef>
          </c:val>
          <c:extLst>
            <c:ext xmlns:c16="http://schemas.microsoft.com/office/drawing/2014/chart" uri="{C3380CC4-5D6E-409C-BE32-E72D297353CC}">
              <c16:uniqueId val="{00000000-8D77-4FA0-BE70-F391DE84D58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8D77-4FA0-BE70-F391DE84D58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79.62</c:v>
                </c:pt>
                <c:pt idx="1">
                  <c:v>80.510000000000005</c:v>
                </c:pt>
                <c:pt idx="2">
                  <c:v>81.180000000000007</c:v>
                </c:pt>
                <c:pt idx="3">
                  <c:v>80.97</c:v>
                </c:pt>
                <c:pt idx="4">
                  <c:v>82.98</c:v>
                </c:pt>
              </c:numCache>
            </c:numRef>
          </c:val>
          <c:extLst>
            <c:ext xmlns:c16="http://schemas.microsoft.com/office/drawing/2014/chart" uri="{C3380CC4-5D6E-409C-BE32-E72D297353CC}">
              <c16:uniqueId val="{00000000-F66B-4771-87DB-65CFF7B8890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F66B-4771-87DB-65CFF7B8890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101.22</c:v>
                </c:pt>
                <c:pt idx="1">
                  <c:v>100.78</c:v>
                </c:pt>
                <c:pt idx="2">
                  <c:v>97.31</c:v>
                </c:pt>
                <c:pt idx="3">
                  <c:v>94.43</c:v>
                </c:pt>
                <c:pt idx="4">
                  <c:v>97.96</c:v>
                </c:pt>
              </c:numCache>
            </c:numRef>
          </c:val>
          <c:extLst>
            <c:ext xmlns:c16="http://schemas.microsoft.com/office/drawing/2014/chart" uri="{C3380CC4-5D6E-409C-BE32-E72D297353CC}">
              <c16:uniqueId val="{00000000-3139-4DCB-A606-00D29060EDC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3139-4DCB-A606-00D29060EDC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38.950000000000003</c:v>
                </c:pt>
                <c:pt idx="1">
                  <c:v>40.35</c:v>
                </c:pt>
                <c:pt idx="2">
                  <c:v>41.25</c:v>
                </c:pt>
                <c:pt idx="3">
                  <c:v>42.05</c:v>
                </c:pt>
                <c:pt idx="4">
                  <c:v>43.26</c:v>
                </c:pt>
              </c:numCache>
            </c:numRef>
          </c:val>
          <c:extLst>
            <c:ext xmlns:c16="http://schemas.microsoft.com/office/drawing/2014/chart" uri="{C3380CC4-5D6E-409C-BE32-E72D297353CC}">
              <c16:uniqueId val="{00000000-4434-4996-88A0-9DFB18896D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4434-4996-88A0-9DFB18896DC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61-46FC-B6D3-13AA2CA69C4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8661-46FC-B6D3-13AA2CA69C4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5.68</c:v>
                </c:pt>
                <c:pt idx="3" formatCode="#,##0.00;&quot;△&quot;#,##0.00;&quot;-&quot;">
                  <c:v>25.17</c:v>
                </c:pt>
                <c:pt idx="4" formatCode="#,##0.00;&quot;△&quot;#,##0.00;&quot;-&quot;">
                  <c:v>37.61</c:v>
                </c:pt>
              </c:numCache>
            </c:numRef>
          </c:val>
          <c:extLst>
            <c:ext xmlns:c16="http://schemas.microsoft.com/office/drawing/2014/chart" uri="{C3380CC4-5D6E-409C-BE32-E72D297353CC}">
              <c16:uniqueId val="{00000000-0776-4A6F-8B6D-99226DDB186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0776-4A6F-8B6D-99226DDB186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23.25</c:v>
                </c:pt>
                <c:pt idx="1">
                  <c:v>20.71</c:v>
                </c:pt>
                <c:pt idx="2">
                  <c:v>29.3</c:v>
                </c:pt>
                <c:pt idx="3">
                  <c:v>51.16</c:v>
                </c:pt>
                <c:pt idx="4">
                  <c:v>38.020000000000003</c:v>
                </c:pt>
              </c:numCache>
            </c:numRef>
          </c:val>
          <c:extLst>
            <c:ext xmlns:c16="http://schemas.microsoft.com/office/drawing/2014/chart" uri="{C3380CC4-5D6E-409C-BE32-E72D297353CC}">
              <c16:uniqueId val="{00000000-68DD-49F8-B2E9-144BBF7B49A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68DD-49F8-B2E9-144BBF7B49A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147.57</c:v>
                </c:pt>
                <c:pt idx="1">
                  <c:v>639.79</c:v>
                </c:pt>
                <c:pt idx="2">
                  <c:v>732.9</c:v>
                </c:pt>
                <c:pt idx="3">
                  <c:v>1124.99</c:v>
                </c:pt>
                <c:pt idx="4">
                  <c:v>1049.51</c:v>
                </c:pt>
              </c:numCache>
            </c:numRef>
          </c:val>
          <c:extLst>
            <c:ext xmlns:c16="http://schemas.microsoft.com/office/drawing/2014/chart" uri="{C3380CC4-5D6E-409C-BE32-E72D297353CC}">
              <c16:uniqueId val="{00000000-8F8A-42E2-9650-10813397D5F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8F8A-42E2-9650-10813397D5F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98.97</c:v>
                </c:pt>
                <c:pt idx="1">
                  <c:v>99.65</c:v>
                </c:pt>
                <c:pt idx="2">
                  <c:v>89.83</c:v>
                </c:pt>
                <c:pt idx="3">
                  <c:v>89.87</c:v>
                </c:pt>
                <c:pt idx="4">
                  <c:v>92.08</c:v>
                </c:pt>
              </c:numCache>
            </c:numRef>
          </c:val>
          <c:extLst>
            <c:ext xmlns:c16="http://schemas.microsoft.com/office/drawing/2014/chart" uri="{C3380CC4-5D6E-409C-BE32-E72D297353CC}">
              <c16:uniqueId val="{00000000-997D-4FBD-9CE7-C80F56B390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997D-4FBD-9CE7-C80F56B390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162.30000000000001</c:v>
                </c:pt>
                <c:pt idx="1">
                  <c:v>161.77000000000001</c:v>
                </c:pt>
                <c:pt idx="2">
                  <c:v>180.64</c:v>
                </c:pt>
                <c:pt idx="3">
                  <c:v>181.64</c:v>
                </c:pt>
                <c:pt idx="4">
                  <c:v>177.47</c:v>
                </c:pt>
              </c:numCache>
            </c:numRef>
          </c:val>
          <c:extLst>
            <c:ext xmlns:c16="http://schemas.microsoft.com/office/drawing/2014/chart" uri="{C3380CC4-5D6E-409C-BE32-E72D297353CC}">
              <c16:uniqueId val="{00000000-B602-4BF7-920E-4F71C334903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B602-4BF7-920E-4F71C334903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 workbookViewId="0">
      <selection activeCell="BL45" sqref="BL45:BZ46"/>
    </sheetView>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岡山県　浅口市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Cc2</v>
      </c>
      <c r="X8" s="33"/>
      <c r="Y8" s="33"/>
      <c r="Z8" s="33"/>
      <c r="AA8" s="33"/>
      <c r="AB8" s="33"/>
      <c r="AC8" s="33"/>
      <c r="AD8" s="34" t="str">
        <f>データ!$M$6</f>
        <v>非設置</v>
      </c>
      <c r="AE8" s="34"/>
      <c r="AF8" s="34"/>
      <c r="AG8" s="34"/>
      <c r="AH8" s="34"/>
      <c r="AI8" s="34"/>
      <c r="AJ8" s="34"/>
      <c r="AK8" s="3"/>
      <c r="AL8" s="35">
        <f>データ!S6</f>
        <v>32525</v>
      </c>
      <c r="AM8" s="35"/>
      <c r="AN8" s="35"/>
      <c r="AO8" s="35"/>
      <c r="AP8" s="35"/>
      <c r="AQ8" s="35"/>
      <c r="AR8" s="35"/>
      <c r="AS8" s="35"/>
      <c r="AT8" s="36">
        <f>データ!T6</f>
        <v>66.459999999999994</v>
      </c>
      <c r="AU8" s="36"/>
      <c r="AV8" s="36"/>
      <c r="AW8" s="36"/>
      <c r="AX8" s="36"/>
      <c r="AY8" s="36"/>
      <c r="AZ8" s="36"/>
      <c r="BA8" s="36"/>
      <c r="BB8" s="36">
        <f>データ!U6</f>
        <v>489.39</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2">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63.96</v>
      </c>
      <c r="J10" s="36"/>
      <c r="K10" s="36"/>
      <c r="L10" s="36"/>
      <c r="M10" s="36"/>
      <c r="N10" s="36"/>
      <c r="O10" s="36"/>
      <c r="P10" s="36">
        <f>データ!P6</f>
        <v>66.77</v>
      </c>
      <c r="Q10" s="36"/>
      <c r="R10" s="36"/>
      <c r="S10" s="36"/>
      <c r="T10" s="36"/>
      <c r="U10" s="36"/>
      <c r="V10" s="36"/>
      <c r="W10" s="36">
        <f>データ!Q6</f>
        <v>93.28</v>
      </c>
      <c r="X10" s="36"/>
      <c r="Y10" s="36"/>
      <c r="Z10" s="36"/>
      <c r="AA10" s="36"/>
      <c r="AB10" s="36"/>
      <c r="AC10" s="36"/>
      <c r="AD10" s="35">
        <f>データ!R6</f>
        <v>3260</v>
      </c>
      <c r="AE10" s="35"/>
      <c r="AF10" s="35"/>
      <c r="AG10" s="35"/>
      <c r="AH10" s="35"/>
      <c r="AI10" s="35"/>
      <c r="AJ10" s="35"/>
      <c r="AK10" s="2"/>
      <c r="AL10" s="35">
        <f>データ!V6</f>
        <v>21670</v>
      </c>
      <c r="AM10" s="35"/>
      <c r="AN10" s="35"/>
      <c r="AO10" s="35"/>
      <c r="AP10" s="35"/>
      <c r="AQ10" s="35"/>
      <c r="AR10" s="35"/>
      <c r="AS10" s="35"/>
      <c r="AT10" s="36">
        <f>データ!W6</f>
        <v>7.83</v>
      </c>
      <c r="AU10" s="36"/>
      <c r="AV10" s="36"/>
      <c r="AW10" s="36"/>
      <c r="AX10" s="36"/>
      <c r="AY10" s="36"/>
      <c r="AZ10" s="36"/>
      <c r="BA10" s="36"/>
      <c r="BB10" s="36">
        <f>データ!X6</f>
        <v>2767.56</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112</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111</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cA2alV9xUylEsiA8glqToG6i4+KTWxNh7knO77ZknnMZvrNy+eYfxxnh7mTe54/O0drn2VcIH9iVpekMTynr1Q==" saltValue="hpRFlYzS/if9m36YSYv3P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31</v>
      </c>
      <c r="C3" s="16" t="s">
        <v>59</v>
      </c>
      <c r="D3" s="16" t="s">
        <v>38</v>
      </c>
      <c r="E3" s="16" t="s">
        <v>4</v>
      </c>
      <c r="F3" s="16" t="s">
        <v>3</v>
      </c>
      <c r="G3" s="16" t="s">
        <v>24</v>
      </c>
      <c r="H3" s="73" t="s">
        <v>60</v>
      </c>
      <c r="I3" s="74"/>
      <c r="J3" s="74"/>
      <c r="K3" s="74"/>
      <c r="L3" s="74"/>
      <c r="M3" s="74"/>
      <c r="N3" s="74"/>
      <c r="O3" s="74"/>
      <c r="P3" s="74"/>
      <c r="Q3" s="74"/>
      <c r="R3" s="74"/>
      <c r="S3" s="74"/>
      <c r="T3" s="74"/>
      <c r="U3" s="74"/>
      <c r="V3" s="74"/>
      <c r="W3" s="74"/>
      <c r="X3" s="75"/>
      <c r="Y3" s="71"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61</v>
      </c>
      <c r="B4" s="17"/>
      <c r="C4" s="17"/>
      <c r="D4" s="17"/>
      <c r="E4" s="17"/>
      <c r="F4" s="17"/>
      <c r="G4" s="17"/>
      <c r="H4" s="76"/>
      <c r="I4" s="77"/>
      <c r="J4" s="77"/>
      <c r="K4" s="77"/>
      <c r="L4" s="77"/>
      <c r="M4" s="77"/>
      <c r="N4" s="77"/>
      <c r="O4" s="77"/>
      <c r="P4" s="77"/>
      <c r="Q4" s="77"/>
      <c r="R4" s="77"/>
      <c r="S4" s="77"/>
      <c r="T4" s="77"/>
      <c r="U4" s="77"/>
      <c r="V4" s="77"/>
      <c r="W4" s="77"/>
      <c r="X4" s="78"/>
      <c r="Y4" s="72" t="s">
        <v>52</v>
      </c>
      <c r="Z4" s="72"/>
      <c r="AA4" s="72"/>
      <c r="AB4" s="72"/>
      <c r="AC4" s="72"/>
      <c r="AD4" s="72"/>
      <c r="AE4" s="72"/>
      <c r="AF4" s="72"/>
      <c r="AG4" s="72"/>
      <c r="AH4" s="72"/>
      <c r="AI4" s="72"/>
      <c r="AJ4" s="72" t="s">
        <v>46</v>
      </c>
      <c r="AK4" s="72"/>
      <c r="AL4" s="72"/>
      <c r="AM4" s="72"/>
      <c r="AN4" s="72"/>
      <c r="AO4" s="72"/>
      <c r="AP4" s="72"/>
      <c r="AQ4" s="72"/>
      <c r="AR4" s="72"/>
      <c r="AS4" s="72"/>
      <c r="AT4" s="72"/>
      <c r="AU4" s="72" t="s">
        <v>27</v>
      </c>
      <c r="AV4" s="72"/>
      <c r="AW4" s="72"/>
      <c r="AX4" s="72"/>
      <c r="AY4" s="72"/>
      <c r="AZ4" s="72"/>
      <c r="BA4" s="72"/>
      <c r="BB4" s="72"/>
      <c r="BC4" s="72"/>
      <c r="BD4" s="72"/>
      <c r="BE4" s="72"/>
      <c r="BF4" s="72" t="s">
        <v>62</v>
      </c>
      <c r="BG4" s="72"/>
      <c r="BH4" s="72"/>
      <c r="BI4" s="72"/>
      <c r="BJ4" s="72"/>
      <c r="BK4" s="72"/>
      <c r="BL4" s="72"/>
      <c r="BM4" s="72"/>
      <c r="BN4" s="72"/>
      <c r="BO4" s="72"/>
      <c r="BP4" s="72"/>
      <c r="BQ4" s="72" t="s">
        <v>14</v>
      </c>
      <c r="BR4" s="72"/>
      <c r="BS4" s="72"/>
      <c r="BT4" s="72"/>
      <c r="BU4" s="72"/>
      <c r="BV4" s="72"/>
      <c r="BW4" s="72"/>
      <c r="BX4" s="72"/>
      <c r="BY4" s="72"/>
      <c r="BZ4" s="72"/>
      <c r="CA4" s="72"/>
      <c r="CB4" s="72" t="s">
        <v>63</v>
      </c>
      <c r="CC4" s="72"/>
      <c r="CD4" s="72"/>
      <c r="CE4" s="72"/>
      <c r="CF4" s="72"/>
      <c r="CG4" s="72"/>
      <c r="CH4" s="72"/>
      <c r="CI4" s="72"/>
      <c r="CJ4" s="72"/>
      <c r="CK4" s="72"/>
      <c r="CL4" s="72"/>
      <c r="CM4" s="72" t="s">
        <v>1</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8" x14ac:dyDescent="0.2">
      <c r="A5" s="14" t="s">
        <v>68</v>
      </c>
      <c r="B5" s="18"/>
      <c r="C5" s="18"/>
      <c r="D5" s="18"/>
      <c r="E5" s="18"/>
      <c r="F5" s="18"/>
      <c r="G5" s="18"/>
      <c r="H5" s="22" t="s">
        <v>58</v>
      </c>
      <c r="I5" s="22" t="s">
        <v>69</v>
      </c>
      <c r="J5" s="22" t="s">
        <v>70</v>
      </c>
      <c r="K5" s="22" t="s">
        <v>71</v>
      </c>
      <c r="L5" s="22" t="s">
        <v>72</v>
      </c>
      <c r="M5" s="22" t="s">
        <v>5</v>
      </c>
      <c r="N5" s="22" t="s">
        <v>73</v>
      </c>
      <c r="O5" s="22" t="s">
        <v>74</v>
      </c>
      <c r="P5" s="22" t="s">
        <v>75</v>
      </c>
      <c r="Q5" s="22" t="s">
        <v>76</v>
      </c>
      <c r="R5" s="22" t="s">
        <v>77</v>
      </c>
      <c r="S5" s="22" t="s">
        <v>78</v>
      </c>
      <c r="T5" s="22" t="s">
        <v>79</v>
      </c>
      <c r="U5" s="22" t="s">
        <v>0</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45</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2">
      <c r="A6" s="14" t="s">
        <v>94</v>
      </c>
      <c r="B6" s="19">
        <f t="shared" ref="B6:X6" si="1">B7</f>
        <v>2024</v>
      </c>
      <c r="C6" s="19">
        <f t="shared" si="1"/>
        <v>332160</v>
      </c>
      <c r="D6" s="19">
        <f t="shared" si="1"/>
        <v>46</v>
      </c>
      <c r="E6" s="19">
        <f t="shared" si="1"/>
        <v>17</v>
      </c>
      <c r="F6" s="19">
        <f t="shared" si="1"/>
        <v>1</v>
      </c>
      <c r="G6" s="19">
        <f t="shared" si="1"/>
        <v>0</v>
      </c>
      <c r="H6" s="19" t="str">
        <f t="shared" si="1"/>
        <v>岡山県　浅口市</v>
      </c>
      <c r="I6" s="19" t="str">
        <f t="shared" si="1"/>
        <v>法適用</v>
      </c>
      <c r="J6" s="19" t="str">
        <f t="shared" si="1"/>
        <v>下水道事業</v>
      </c>
      <c r="K6" s="19" t="str">
        <f t="shared" si="1"/>
        <v>公共下水道</v>
      </c>
      <c r="L6" s="19" t="str">
        <f t="shared" si="1"/>
        <v>Cc2</v>
      </c>
      <c r="M6" s="19" t="str">
        <f t="shared" si="1"/>
        <v>非設置</v>
      </c>
      <c r="N6" s="23" t="str">
        <f t="shared" si="1"/>
        <v>-</v>
      </c>
      <c r="O6" s="23">
        <f t="shared" si="1"/>
        <v>63.96</v>
      </c>
      <c r="P6" s="23">
        <f t="shared" si="1"/>
        <v>66.77</v>
      </c>
      <c r="Q6" s="23">
        <f t="shared" si="1"/>
        <v>93.28</v>
      </c>
      <c r="R6" s="23">
        <f t="shared" si="1"/>
        <v>3260</v>
      </c>
      <c r="S6" s="23">
        <f t="shared" si="1"/>
        <v>32525</v>
      </c>
      <c r="T6" s="23">
        <f t="shared" si="1"/>
        <v>66.459999999999994</v>
      </c>
      <c r="U6" s="23">
        <f t="shared" si="1"/>
        <v>489.39</v>
      </c>
      <c r="V6" s="23">
        <f t="shared" si="1"/>
        <v>21670</v>
      </c>
      <c r="W6" s="23">
        <f t="shared" si="1"/>
        <v>7.83</v>
      </c>
      <c r="X6" s="23">
        <f t="shared" si="1"/>
        <v>2767.56</v>
      </c>
      <c r="Y6" s="27">
        <f t="shared" ref="Y6:AH6" si="2">IF(Y7="",NA(),Y7)</f>
        <v>101.22</v>
      </c>
      <c r="Z6" s="27">
        <f t="shared" si="2"/>
        <v>100.78</v>
      </c>
      <c r="AA6" s="27">
        <f t="shared" si="2"/>
        <v>97.31</v>
      </c>
      <c r="AB6" s="27">
        <f t="shared" si="2"/>
        <v>94.43</v>
      </c>
      <c r="AC6" s="27">
        <f t="shared" si="2"/>
        <v>97.96</v>
      </c>
      <c r="AD6" s="27">
        <f t="shared" si="2"/>
        <v>107.21</v>
      </c>
      <c r="AE6" s="27">
        <f t="shared" si="2"/>
        <v>107.08</v>
      </c>
      <c r="AF6" s="27">
        <f t="shared" si="2"/>
        <v>106.08</v>
      </c>
      <c r="AG6" s="27">
        <f t="shared" si="2"/>
        <v>106.87</v>
      </c>
      <c r="AH6" s="27">
        <f t="shared" si="2"/>
        <v>106.45</v>
      </c>
      <c r="AI6" s="23" t="str">
        <f>IF(AI7="","",IF(AI7="-","【-】","【"&amp;SUBSTITUTE(TEXT(AI7,"#,##0.00"),"-","△")&amp;"】"))</f>
        <v>【105.36】</v>
      </c>
      <c r="AJ6" s="23">
        <f t="shared" ref="AJ6:AS6" si="3">IF(AJ7="",NA(),AJ7)</f>
        <v>0</v>
      </c>
      <c r="AK6" s="23">
        <f t="shared" si="3"/>
        <v>0</v>
      </c>
      <c r="AL6" s="27">
        <f t="shared" si="3"/>
        <v>5.68</v>
      </c>
      <c r="AM6" s="27">
        <f t="shared" si="3"/>
        <v>25.17</v>
      </c>
      <c r="AN6" s="27">
        <f t="shared" si="3"/>
        <v>37.61</v>
      </c>
      <c r="AO6" s="27">
        <f t="shared" si="3"/>
        <v>43.71</v>
      </c>
      <c r="AP6" s="27">
        <f t="shared" si="3"/>
        <v>45.94</v>
      </c>
      <c r="AQ6" s="27">
        <f t="shared" si="3"/>
        <v>29.34</v>
      </c>
      <c r="AR6" s="27">
        <f t="shared" si="3"/>
        <v>21.73</v>
      </c>
      <c r="AS6" s="27">
        <f t="shared" si="3"/>
        <v>19.96</v>
      </c>
      <c r="AT6" s="23" t="str">
        <f>IF(AT7="","",IF(AT7="-","【-】","【"&amp;SUBSTITUTE(TEXT(AT7,"#,##0.00"),"-","△")&amp;"】"))</f>
        <v>【3.12】</v>
      </c>
      <c r="AU6" s="27">
        <f t="shared" ref="AU6:BD6" si="4">IF(AU7="",NA(),AU7)</f>
        <v>23.25</v>
      </c>
      <c r="AV6" s="27">
        <f t="shared" si="4"/>
        <v>20.71</v>
      </c>
      <c r="AW6" s="27">
        <f t="shared" si="4"/>
        <v>29.3</v>
      </c>
      <c r="AX6" s="27">
        <f t="shared" si="4"/>
        <v>51.16</v>
      </c>
      <c r="AY6" s="27">
        <f t="shared" si="4"/>
        <v>38.020000000000003</v>
      </c>
      <c r="AZ6" s="27">
        <f t="shared" si="4"/>
        <v>40.67</v>
      </c>
      <c r="BA6" s="27">
        <f t="shared" si="4"/>
        <v>47.7</v>
      </c>
      <c r="BB6" s="27">
        <f t="shared" si="4"/>
        <v>50.59</v>
      </c>
      <c r="BC6" s="27">
        <f t="shared" si="4"/>
        <v>62.37</v>
      </c>
      <c r="BD6" s="27">
        <f t="shared" si="4"/>
        <v>63.88</v>
      </c>
      <c r="BE6" s="23" t="str">
        <f>IF(BE7="","",IF(BE7="-","【-】","【"&amp;SUBSTITUTE(TEXT(BE7,"#,##0.00"),"-","△")&amp;"】"))</f>
        <v>【82.75】</v>
      </c>
      <c r="BF6" s="27">
        <f t="shared" ref="BF6:BO6" si="5">IF(BF7="",NA(),BF7)</f>
        <v>147.57</v>
      </c>
      <c r="BG6" s="27">
        <f t="shared" si="5"/>
        <v>639.79</v>
      </c>
      <c r="BH6" s="27">
        <f t="shared" si="5"/>
        <v>732.9</v>
      </c>
      <c r="BI6" s="27">
        <f t="shared" si="5"/>
        <v>1124.99</v>
      </c>
      <c r="BJ6" s="27">
        <f t="shared" si="5"/>
        <v>1049.51</v>
      </c>
      <c r="BK6" s="27">
        <f t="shared" si="5"/>
        <v>1050.51</v>
      </c>
      <c r="BL6" s="27">
        <f t="shared" si="5"/>
        <v>1102.01</v>
      </c>
      <c r="BM6" s="27">
        <f t="shared" si="5"/>
        <v>987.36</v>
      </c>
      <c r="BN6" s="27">
        <f t="shared" si="5"/>
        <v>1042.77</v>
      </c>
      <c r="BO6" s="27">
        <f t="shared" si="5"/>
        <v>943.46</v>
      </c>
      <c r="BP6" s="23" t="str">
        <f>IF(BP7="","",IF(BP7="-","【-】","【"&amp;SUBSTITUTE(TEXT(BP7,"#,##0.00"),"-","△")&amp;"】"))</f>
        <v>【602.56】</v>
      </c>
      <c r="BQ6" s="27">
        <f t="shared" ref="BQ6:BZ6" si="6">IF(BQ7="",NA(),BQ7)</f>
        <v>98.97</v>
      </c>
      <c r="BR6" s="27">
        <f t="shared" si="6"/>
        <v>99.65</v>
      </c>
      <c r="BS6" s="27">
        <f t="shared" si="6"/>
        <v>89.83</v>
      </c>
      <c r="BT6" s="27">
        <f t="shared" si="6"/>
        <v>89.87</v>
      </c>
      <c r="BU6" s="27">
        <f t="shared" si="6"/>
        <v>92.08</v>
      </c>
      <c r="BV6" s="27">
        <f t="shared" si="6"/>
        <v>82.65</v>
      </c>
      <c r="BW6" s="27">
        <f t="shared" si="6"/>
        <v>82.55</v>
      </c>
      <c r="BX6" s="27">
        <f t="shared" si="6"/>
        <v>83.55</v>
      </c>
      <c r="BY6" s="27">
        <f t="shared" si="6"/>
        <v>84.48</v>
      </c>
      <c r="BZ6" s="27">
        <f t="shared" si="6"/>
        <v>79.22</v>
      </c>
      <c r="CA6" s="23" t="str">
        <f>IF(CA7="","",IF(CA7="-","【-】","【"&amp;SUBSTITUTE(TEXT(CA7,"#,##0.00"),"-","△")&amp;"】"))</f>
        <v>【97.94】</v>
      </c>
      <c r="CB6" s="27">
        <f t="shared" ref="CB6:CK6" si="7">IF(CB7="",NA(),CB7)</f>
        <v>162.30000000000001</v>
      </c>
      <c r="CC6" s="27">
        <f t="shared" si="7"/>
        <v>161.77000000000001</v>
      </c>
      <c r="CD6" s="27">
        <f t="shared" si="7"/>
        <v>180.64</v>
      </c>
      <c r="CE6" s="27">
        <f t="shared" si="7"/>
        <v>181.64</v>
      </c>
      <c r="CF6" s="27">
        <f t="shared" si="7"/>
        <v>177.47</v>
      </c>
      <c r="CG6" s="27">
        <f t="shared" si="7"/>
        <v>186.3</v>
      </c>
      <c r="CH6" s="27">
        <f t="shared" si="7"/>
        <v>188.38</v>
      </c>
      <c r="CI6" s="27">
        <f t="shared" si="7"/>
        <v>185.98</v>
      </c>
      <c r="CJ6" s="27">
        <f t="shared" si="7"/>
        <v>187.11</v>
      </c>
      <c r="CK6" s="27">
        <f t="shared" si="7"/>
        <v>202.47</v>
      </c>
      <c r="CL6" s="23" t="str">
        <f>IF(CL7="","",IF(CL7="-","【-】","【"&amp;SUBSTITUTE(TEXT(CL7,"#,##0.00"),"-","△")&amp;"】"))</f>
        <v>【140.98】</v>
      </c>
      <c r="CM6" s="27">
        <f t="shared" ref="CM6:CV6" si="8">IF(CM7="",NA(),CM7)</f>
        <v>44.29</v>
      </c>
      <c r="CN6" s="27">
        <f t="shared" si="8"/>
        <v>48.44</v>
      </c>
      <c r="CO6" s="27">
        <f t="shared" si="8"/>
        <v>47.48</v>
      </c>
      <c r="CP6" s="27">
        <f t="shared" si="8"/>
        <v>49.45</v>
      </c>
      <c r="CQ6" s="27">
        <f t="shared" si="8"/>
        <v>51.3</v>
      </c>
      <c r="CR6" s="27">
        <f t="shared" si="8"/>
        <v>50.53</v>
      </c>
      <c r="CS6" s="27">
        <f t="shared" si="8"/>
        <v>51.42</v>
      </c>
      <c r="CT6" s="27">
        <f t="shared" si="8"/>
        <v>48.95</v>
      </c>
      <c r="CU6" s="27">
        <f t="shared" si="8"/>
        <v>49.28</v>
      </c>
      <c r="CV6" s="27">
        <f t="shared" si="8"/>
        <v>50.62</v>
      </c>
      <c r="CW6" s="23" t="str">
        <f>IF(CW7="","",IF(CW7="-","【-】","【"&amp;SUBSTITUTE(TEXT(CW7,"#,##0.00"),"-","△")&amp;"】"))</f>
        <v>【60.13】</v>
      </c>
      <c r="CX6" s="27">
        <f t="shared" ref="CX6:DG6" si="9">IF(CX7="",NA(),CX7)</f>
        <v>79.62</v>
      </c>
      <c r="CY6" s="27">
        <f t="shared" si="9"/>
        <v>80.510000000000005</v>
      </c>
      <c r="CZ6" s="27">
        <f t="shared" si="9"/>
        <v>81.180000000000007</v>
      </c>
      <c r="DA6" s="27">
        <f t="shared" si="9"/>
        <v>80.97</v>
      </c>
      <c r="DB6" s="27">
        <f t="shared" si="9"/>
        <v>82.98</v>
      </c>
      <c r="DC6" s="27">
        <f t="shared" si="9"/>
        <v>82.08</v>
      </c>
      <c r="DD6" s="27">
        <f t="shared" si="9"/>
        <v>81.34</v>
      </c>
      <c r="DE6" s="27">
        <f t="shared" si="9"/>
        <v>81.14</v>
      </c>
      <c r="DF6" s="27">
        <f t="shared" si="9"/>
        <v>79.7</v>
      </c>
      <c r="DG6" s="27">
        <f t="shared" si="9"/>
        <v>79</v>
      </c>
      <c r="DH6" s="23" t="str">
        <f>IF(DH7="","",IF(DH7="-","【-】","【"&amp;SUBSTITUTE(TEXT(DH7,"#,##0.00"),"-","△")&amp;"】"))</f>
        <v>【96.00】</v>
      </c>
      <c r="DI6" s="27">
        <f t="shared" ref="DI6:DR6" si="10">IF(DI7="",NA(),DI7)</f>
        <v>38.950000000000003</v>
      </c>
      <c r="DJ6" s="27">
        <f t="shared" si="10"/>
        <v>40.35</v>
      </c>
      <c r="DK6" s="27">
        <f t="shared" si="10"/>
        <v>41.25</v>
      </c>
      <c r="DL6" s="27">
        <f t="shared" si="10"/>
        <v>42.05</v>
      </c>
      <c r="DM6" s="27">
        <f t="shared" si="10"/>
        <v>43.26</v>
      </c>
      <c r="DN6" s="27">
        <f t="shared" si="10"/>
        <v>12.7</v>
      </c>
      <c r="DO6" s="27">
        <f t="shared" si="10"/>
        <v>14.65</v>
      </c>
      <c r="DP6" s="27">
        <f t="shared" si="10"/>
        <v>16.11</v>
      </c>
      <c r="DQ6" s="27">
        <f t="shared" si="10"/>
        <v>17.05</v>
      </c>
      <c r="DR6" s="27">
        <f t="shared" si="10"/>
        <v>17.62</v>
      </c>
      <c r="DS6" s="23" t="str">
        <f>IF(DS7="","",IF(DS7="-","【-】","【"&amp;SUBSTITUTE(TEXT(DS7,"#,##0.00"),"-","△")&amp;"】"))</f>
        <v>【42.20】</v>
      </c>
      <c r="DT6" s="23">
        <f t="shared" ref="DT6:EC6" si="11">IF(DT7="",NA(),DT7)</f>
        <v>0</v>
      </c>
      <c r="DU6" s="23">
        <f t="shared" si="11"/>
        <v>0</v>
      </c>
      <c r="DV6" s="23">
        <f t="shared" si="11"/>
        <v>0</v>
      </c>
      <c r="DW6" s="23">
        <f t="shared" si="11"/>
        <v>0</v>
      </c>
      <c r="DX6" s="23">
        <f t="shared" si="11"/>
        <v>0</v>
      </c>
      <c r="DY6" s="23">
        <f t="shared" si="11"/>
        <v>0</v>
      </c>
      <c r="DZ6" s="27">
        <f t="shared" si="11"/>
        <v>0.1</v>
      </c>
      <c r="EA6" s="27">
        <f t="shared" si="11"/>
        <v>0.17</v>
      </c>
      <c r="EB6" s="27">
        <f t="shared" si="11"/>
        <v>0.22</v>
      </c>
      <c r="EC6" s="27">
        <f t="shared" si="11"/>
        <v>0.18</v>
      </c>
      <c r="ED6" s="23" t="str">
        <f>IF(ED7="","",IF(ED7="-","【-】","【"&amp;SUBSTITUTE(TEXT(ED7,"#,##0.00"),"-","△")&amp;"】"))</f>
        <v>【9.46】</v>
      </c>
      <c r="EE6" s="23">
        <f t="shared" ref="EE6:EN6" si="12">IF(EE7="",NA(),EE7)</f>
        <v>0</v>
      </c>
      <c r="EF6" s="23">
        <f t="shared" si="12"/>
        <v>0</v>
      </c>
      <c r="EG6" s="23">
        <f t="shared" si="12"/>
        <v>0</v>
      </c>
      <c r="EH6" s="23">
        <f t="shared" si="12"/>
        <v>0</v>
      </c>
      <c r="EI6" s="23">
        <f t="shared" si="12"/>
        <v>0</v>
      </c>
      <c r="EJ6" s="27">
        <f t="shared" si="12"/>
        <v>1.65</v>
      </c>
      <c r="EK6" s="27">
        <f t="shared" si="12"/>
        <v>0.14000000000000001</v>
      </c>
      <c r="EL6" s="27">
        <f t="shared" si="12"/>
        <v>0.08</v>
      </c>
      <c r="EM6" s="27">
        <f t="shared" si="12"/>
        <v>0.57999999999999996</v>
      </c>
      <c r="EN6" s="27">
        <f t="shared" si="12"/>
        <v>0.09</v>
      </c>
      <c r="EO6" s="23" t="str">
        <f>IF(EO7="","",IF(EO7="-","【-】","【"&amp;SUBSTITUTE(TEXT(EO7,"#,##0.00"),"-","△")&amp;"】"))</f>
        <v>【0.19】</v>
      </c>
    </row>
    <row r="7" spans="1:148" s="13" customFormat="1" x14ac:dyDescent="0.2">
      <c r="A7" s="14"/>
      <c r="B7" s="20">
        <v>2024</v>
      </c>
      <c r="C7" s="20">
        <v>332160</v>
      </c>
      <c r="D7" s="20">
        <v>46</v>
      </c>
      <c r="E7" s="20">
        <v>17</v>
      </c>
      <c r="F7" s="20">
        <v>1</v>
      </c>
      <c r="G7" s="20">
        <v>0</v>
      </c>
      <c r="H7" s="20" t="s">
        <v>95</v>
      </c>
      <c r="I7" s="20" t="s">
        <v>96</v>
      </c>
      <c r="J7" s="20" t="s">
        <v>97</v>
      </c>
      <c r="K7" s="20" t="s">
        <v>98</v>
      </c>
      <c r="L7" s="20" t="s">
        <v>99</v>
      </c>
      <c r="M7" s="20" t="s">
        <v>100</v>
      </c>
      <c r="N7" s="24" t="s">
        <v>101</v>
      </c>
      <c r="O7" s="24">
        <v>63.96</v>
      </c>
      <c r="P7" s="24">
        <v>66.77</v>
      </c>
      <c r="Q7" s="24">
        <v>93.28</v>
      </c>
      <c r="R7" s="24">
        <v>3260</v>
      </c>
      <c r="S7" s="24">
        <v>32525</v>
      </c>
      <c r="T7" s="24">
        <v>66.459999999999994</v>
      </c>
      <c r="U7" s="24">
        <v>489.39</v>
      </c>
      <c r="V7" s="24">
        <v>21670</v>
      </c>
      <c r="W7" s="24">
        <v>7.83</v>
      </c>
      <c r="X7" s="24">
        <v>2767.56</v>
      </c>
      <c r="Y7" s="24">
        <v>101.22</v>
      </c>
      <c r="Z7" s="24">
        <v>100.78</v>
      </c>
      <c r="AA7" s="24">
        <v>97.31</v>
      </c>
      <c r="AB7" s="24">
        <v>94.43</v>
      </c>
      <c r="AC7" s="24">
        <v>97.96</v>
      </c>
      <c r="AD7" s="24">
        <v>107.21</v>
      </c>
      <c r="AE7" s="24">
        <v>107.08</v>
      </c>
      <c r="AF7" s="24">
        <v>106.08</v>
      </c>
      <c r="AG7" s="24">
        <v>106.87</v>
      </c>
      <c r="AH7" s="24">
        <v>106.45</v>
      </c>
      <c r="AI7" s="24">
        <v>105.36</v>
      </c>
      <c r="AJ7" s="24">
        <v>0</v>
      </c>
      <c r="AK7" s="24">
        <v>0</v>
      </c>
      <c r="AL7" s="24">
        <v>5.68</v>
      </c>
      <c r="AM7" s="24">
        <v>25.17</v>
      </c>
      <c r="AN7" s="24">
        <v>37.61</v>
      </c>
      <c r="AO7" s="24">
        <v>43.71</v>
      </c>
      <c r="AP7" s="24">
        <v>45.94</v>
      </c>
      <c r="AQ7" s="24">
        <v>29.34</v>
      </c>
      <c r="AR7" s="24">
        <v>21.73</v>
      </c>
      <c r="AS7" s="24">
        <v>19.96</v>
      </c>
      <c r="AT7" s="24">
        <v>3.12</v>
      </c>
      <c r="AU7" s="24">
        <v>23.25</v>
      </c>
      <c r="AV7" s="24">
        <v>20.71</v>
      </c>
      <c r="AW7" s="24">
        <v>29.3</v>
      </c>
      <c r="AX7" s="24">
        <v>51.16</v>
      </c>
      <c r="AY7" s="24">
        <v>38.020000000000003</v>
      </c>
      <c r="AZ7" s="24">
        <v>40.67</v>
      </c>
      <c r="BA7" s="24">
        <v>47.7</v>
      </c>
      <c r="BB7" s="24">
        <v>50.59</v>
      </c>
      <c r="BC7" s="24">
        <v>62.37</v>
      </c>
      <c r="BD7" s="24">
        <v>63.88</v>
      </c>
      <c r="BE7" s="24">
        <v>82.75</v>
      </c>
      <c r="BF7" s="24">
        <v>147.57</v>
      </c>
      <c r="BG7" s="24">
        <v>639.79</v>
      </c>
      <c r="BH7" s="24">
        <v>732.9</v>
      </c>
      <c r="BI7" s="24">
        <v>1124.99</v>
      </c>
      <c r="BJ7" s="24">
        <v>1049.51</v>
      </c>
      <c r="BK7" s="24">
        <v>1050.51</v>
      </c>
      <c r="BL7" s="24">
        <v>1102.01</v>
      </c>
      <c r="BM7" s="24">
        <v>987.36</v>
      </c>
      <c r="BN7" s="24">
        <v>1042.77</v>
      </c>
      <c r="BO7" s="24">
        <v>943.46</v>
      </c>
      <c r="BP7" s="24">
        <v>602.55999999999995</v>
      </c>
      <c r="BQ7" s="24">
        <v>98.97</v>
      </c>
      <c r="BR7" s="24">
        <v>99.65</v>
      </c>
      <c r="BS7" s="24">
        <v>89.83</v>
      </c>
      <c r="BT7" s="24">
        <v>89.87</v>
      </c>
      <c r="BU7" s="24">
        <v>92.08</v>
      </c>
      <c r="BV7" s="24">
        <v>82.65</v>
      </c>
      <c r="BW7" s="24">
        <v>82.55</v>
      </c>
      <c r="BX7" s="24">
        <v>83.55</v>
      </c>
      <c r="BY7" s="24">
        <v>84.48</v>
      </c>
      <c r="BZ7" s="24">
        <v>79.22</v>
      </c>
      <c r="CA7" s="24">
        <v>97.94</v>
      </c>
      <c r="CB7" s="24">
        <v>162.30000000000001</v>
      </c>
      <c r="CC7" s="24">
        <v>161.77000000000001</v>
      </c>
      <c r="CD7" s="24">
        <v>180.64</v>
      </c>
      <c r="CE7" s="24">
        <v>181.64</v>
      </c>
      <c r="CF7" s="24">
        <v>177.47</v>
      </c>
      <c r="CG7" s="24">
        <v>186.3</v>
      </c>
      <c r="CH7" s="24">
        <v>188.38</v>
      </c>
      <c r="CI7" s="24">
        <v>185.98</v>
      </c>
      <c r="CJ7" s="24">
        <v>187.11</v>
      </c>
      <c r="CK7" s="24">
        <v>202.47</v>
      </c>
      <c r="CL7" s="24">
        <v>140.97999999999999</v>
      </c>
      <c r="CM7" s="24">
        <v>44.29</v>
      </c>
      <c r="CN7" s="24">
        <v>48.44</v>
      </c>
      <c r="CO7" s="24">
        <v>47.48</v>
      </c>
      <c r="CP7" s="24">
        <v>49.45</v>
      </c>
      <c r="CQ7" s="24">
        <v>51.3</v>
      </c>
      <c r="CR7" s="24">
        <v>50.53</v>
      </c>
      <c r="CS7" s="24">
        <v>51.42</v>
      </c>
      <c r="CT7" s="24">
        <v>48.95</v>
      </c>
      <c r="CU7" s="24">
        <v>49.28</v>
      </c>
      <c r="CV7" s="24">
        <v>50.62</v>
      </c>
      <c r="CW7" s="24">
        <v>60.13</v>
      </c>
      <c r="CX7" s="24">
        <v>79.62</v>
      </c>
      <c r="CY7" s="24">
        <v>80.510000000000005</v>
      </c>
      <c r="CZ7" s="24">
        <v>81.180000000000007</v>
      </c>
      <c r="DA7" s="24">
        <v>80.97</v>
      </c>
      <c r="DB7" s="24">
        <v>82.98</v>
      </c>
      <c r="DC7" s="24">
        <v>82.08</v>
      </c>
      <c r="DD7" s="24">
        <v>81.34</v>
      </c>
      <c r="DE7" s="24">
        <v>81.14</v>
      </c>
      <c r="DF7" s="24">
        <v>79.7</v>
      </c>
      <c r="DG7" s="24">
        <v>79</v>
      </c>
      <c r="DH7" s="24">
        <v>96</v>
      </c>
      <c r="DI7" s="24">
        <v>38.950000000000003</v>
      </c>
      <c r="DJ7" s="24">
        <v>40.35</v>
      </c>
      <c r="DK7" s="24">
        <v>41.25</v>
      </c>
      <c r="DL7" s="24">
        <v>42.05</v>
      </c>
      <c r="DM7" s="24">
        <v>43.26</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TAB2025016</cp:lastModifiedBy>
  <dcterms:created xsi:type="dcterms:W3CDTF">2025-12-23T06:04:25Z</dcterms:created>
  <dcterms:modified xsi:type="dcterms:W3CDTF">2026-02-02T01:38:46Z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2026-01-27T06:26:22Z</vt:filetime>
  </property>
</Properties>
</file>