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PC2018031\Desktop\"/>
    </mc:Choice>
  </mc:AlternateContent>
  <workbookProtection workbookAlgorithmName="SHA-512" workbookHashValue="EEVxK0O/XfApLhE6Qult2U4spdqNsQScQAL6jcR0oTN2FXsQxgBdBu+mVSaJcrtzuXRcbb00vgRv80dYapTxrQ==" workbookSaltValue="fJlgG9Id/sEbf9PgDgFk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<sst xmlns="http://schemas.openxmlformats.org/spreadsheetml/2006/main" count="228" uniqueCount="113">
  <si>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</si>
  <si>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</si>
  <si>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</si>
  <si>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</si>
  <si>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</si>
  <si>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</si>
  <si>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</si>
  <si>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</si>
  <si>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</si>
  <si>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</si>
  <si>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</si>
  <si>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</si>
  <si>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</si>
  <si>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</si>
  <si>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</si>
  <si>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</si>
  <si>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</si>
  <si>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</si>
  <si>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</si>
  <si>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</si>
  <si>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</si>
  <si>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</si>
  <si>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</si>
  <si>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</si>
  <si>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</si>
  <si>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</si>
  <si>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</si>
  <si>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</si>
  <si>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</si>
  <si>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</si>
  <si>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</si>
  <si>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</si>
  <si>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</si>
  <si>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</si>
  <si>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</si>
  <si>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</si>
  <si>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</si>
  <si>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</si>
  <si>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</si>
  <si>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</si>
  <si>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</si>
  <si>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</si>
  <si>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</si>
  <si>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</si>
  <si>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</si>
  <si>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</si>
  <si>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</si>
  <si>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</si>
  <si>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</si>
  <si>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</si>
  <si>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</si>
  <si>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</si>
  <si>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</si>
  <si>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</si>
  <si>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</si>
  <si>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</si>
  <si>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</si>
  <si>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</si>
  <si>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</si>
  <si>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</si>
  <si>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</si>
  <si>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</si>
  <si>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</si>
  <si>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</si>
  <si>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</si>
  <si>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</si>
  <si>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</si>
  <si>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</si>
  <si>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</si>
  <si>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</si>
  <si>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</si>
  <si>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</si>
  <si>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</si>
  <si>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</si>
  <si>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</si>
  <si>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</si>
  <si>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</si>
  <si>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</si>
  <si>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</si>
  <si>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</si>
  <si>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</si>
  <si>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</si>
  <si>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</si>
  <si>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</si>
  <si>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</si>
  <si>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</si>
  <si>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</si>
  <si>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</si>
  <si>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</si>
  <si>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</si>
  <si>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</si>
  <si>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</si>
  <si>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</si>
  <si>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</si>
  <si>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</si>
  <si>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</si>
  <si>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</si>
  <si>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</si>
  <si>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</si>
  <si>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</si>
  <si>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</si>
  <si>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</si>
  <si>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</si>
  <si>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</si>
  <si>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</si>
  <si>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</si>
  <si>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</si>
  <si>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</si>
  <si>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</si>
  <si>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</si>
  <si>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管路経年化率は平均値を下回っているが、管路更新率は毎年1％以下であり、管路の更新はあまり進んでいない。
　平成30年度に策定した老朽管更新計画に基づき、当面は下水道整備に伴う支障移設を最優先とし、次に漏水が頻発する地区の配管から順次更新を行うことを基本に進めていく。</t>
    <phoneticPr fontId="4"/>
  </si>
  <si>
    <r>
      <rPr>
        <sz val="11"/>
        <rFont val="ＭＳ ゴシック"/>
        <family val="3"/>
        <charset val="128"/>
      </rPr>
      <t>　令和2年度においては、収益的収入及び支出の単年度収支は費用が増加したことにより赤字となり、経常収支比率は依然として平均値を下回っている。当年度は、新型コロナウイルス感染症対策特別減免として水道料金の減免を実施したため給水収益が大幅に減少したことによる影響が大きい。引き続き単年度収支を黒字にすることを目標に、費用削減と受託工事に係る補償費・設計監督費の確保等の収入増に努めている。
　流動比率は基準となる100％を上回っている。現時点では、将来的に、流動資産の減少傾向や流動負債の増加傾向は見込まれない。
　企業債残高対給水収益比率は平均値よりも低い状況であるが、これは、近年、主に下水道工事等に伴う配水管移設工事を補償費を財源として行っており、合併以後、企業債の起債をしていないことが大きな要因である。
　料金回収率は基準の100％を下回っており、平均値よりも低い状況である。また、給水原価は平均値を上回っている。受水費や人件費の増加が大きな要因であり、適正な料金体系を検討していく必要がある。</t>
    </r>
    <r>
      <rPr>
        <sz val="11"/>
        <color theme="1"/>
        <rFont val="ＭＳ ゴシック"/>
        <family val="3"/>
        <charset val="128"/>
      </rPr>
      <t xml:space="preserve">
　施設利用率は平均値を下回り、50％程度となっている。今後、施設更新時に給水量による施設能力の最適化やダウンサイジング等の検討が必要である。
　有収率は平均値を上回っており、前年度と同水準を維持している。漏水調査の実施や市民の通報により発見した漏水箇所の早期修繕などの取り組みを継続し有収率の向上に努める。</t>
    </r>
    <rPh sb="28" eb="30">
      <t>ヒヨウ</t>
    </rPh>
    <rPh sb="31" eb="33">
      <t>ゾウカ</t>
    </rPh>
    <rPh sb="40" eb="42">
      <t>アカジ</t>
    </rPh>
    <rPh sb="74" eb="76">
      <t>シンガタ</t>
    </rPh>
    <rPh sb="83" eb="86">
      <t>カンセンショウ</t>
    </rPh>
    <rPh sb="86" eb="88">
      <t>タイサク</t>
    </rPh>
    <rPh sb="88" eb="90">
      <t>トクベツ</t>
    </rPh>
    <rPh sb="90" eb="92">
      <t>ゲンメン</t>
    </rPh>
    <rPh sb="95" eb="97">
      <t>スイドウ</t>
    </rPh>
    <rPh sb="97" eb="99">
      <t>リョウキン</t>
    </rPh>
    <rPh sb="100" eb="102">
      <t>ゲンメン</t>
    </rPh>
    <rPh sb="103" eb="105">
      <t>ジッシ</t>
    </rPh>
    <rPh sb="109" eb="111">
      <t>キュウスイ</t>
    </rPh>
    <rPh sb="111" eb="113">
      <t>シュウエキ</t>
    </rPh>
    <rPh sb="114" eb="116">
      <t>オオハバ</t>
    </rPh>
    <rPh sb="117" eb="119">
      <t>ゲンショウ</t>
    </rPh>
    <rPh sb="126" eb="128">
      <t>エイキョウ</t>
    </rPh>
    <rPh sb="129" eb="130">
      <t>オオ</t>
    </rPh>
    <rPh sb="179" eb="180">
      <t>トウ</t>
    </rPh>
    <rPh sb="268" eb="271">
      <t>ヘイキンチ</t>
    </rPh>
    <rPh sb="413" eb="416">
      <t>ジンケンヒ</t>
    </rPh>
    <rPh sb="420" eb="421">
      <t>オオ</t>
    </rPh>
    <phoneticPr fontId="4"/>
  </si>
  <si>
    <r>
      <t>　</t>
    </r>
    <r>
      <rPr>
        <sz val="11"/>
        <rFont val="ＭＳ ゴシック"/>
        <family val="3"/>
        <charset val="128"/>
      </rPr>
      <t>将来的な人口減少に伴う給水収益の減少や施設の老朽化に伴う更新費用の増加に見合う財源を確保するため、安定的な事業運営が可能な料金体系の検討を行うとともに、アセットマネジメントの策定及び経営戦略の見直しによる中長期的財政収支に基づく施設の更新等を計画的に実行する必要がある。
　恒常的に収益的収支が赤字となっているため、引き続き収益的収入及び支出の単年度収支を黒字にすることを</t>
    </r>
    <r>
      <rPr>
        <sz val="11"/>
        <color theme="1"/>
        <rFont val="ＭＳ ゴシック"/>
        <family val="3"/>
        <charset val="128"/>
      </rPr>
      <t xml:space="preserve">目標とし、効率的な経営を進めていく。
</t>
    </r>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</si>
</sst>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0.37</c:v>
                </c:pt>
                <c:pt idx="2">
                  <c:v>0.22</c:v>
                </c:pt>
                <c:pt idx="3">
                  <c:v>0.27</c:v>
                </c:pt>
                <c:pt idx="4">
                  <c:v>0.24</c:v>
                </c:pt>
              </c:numCache>
            </c:numRef>
          </c:val>
          <c:extLst>
            <c:ext xmlns:c16="http://schemas.microsoft.com/office/drawing/2014/chart" uri="{C3380CC4-5D6E-409C-BE32-E72D297353CC}">
              <c16:uniqueId val="{00000000-7D1B-4034-B056-3443C355A3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D1B-4034-B056-3443C355A3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51.21</c:v>
                </c:pt>
                <c:pt idx="1">
                  <c:v>51.53</c:v>
                </c:pt>
                <c:pt idx="2">
                  <c:v>51.11</c:v>
                </c:pt>
                <c:pt idx="3">
                  <c:v>51.76</c:v>
                </c:pt>
                <c:pt idx="4">
                  <c:v>53.17</c:v>
                </c:pt>
              </c:numCache>
            </c:numRef>
          </c:val>
          <c:extLst>
            <c:ext xmlns:c16="http://schemas.microsoft.com/office/drawing/2014/chart" uri="{C3380CC4-5D6E-409C-BE32-E72D297353CC}">
              <c16:uniqueId val="{00000000-CA8C-42C3-9EE2-86A6B4C574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A8C-42C3-9EE2-86A6B4C574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92.81</c:v>
                </c:pt>
                <c:pt idx="1">
                  <c:v>92.66</c:v>
                </c:pt>
                <c:pt idx="2">
                  <c:v>92.46</c:v>
                </c:pt>
                <c:pt idx="3">
                  <c:v>92.05</c:v>
                </c:pt>
                <c:pt idx="4">
                  <c:v>91.34</c:v>
                </c:pt>
              </c:numCache>
            </c:numRef>
          </c:val>
          <c:extLst>
            <c:ext xmlns:c16="http://schemas.microsoft.com/office/drawing/2014/chart" uri="{C3380CC4-5D6E-409C-BE32-E72D297353CC}">
              <c16:uniqueId val="{00000000-CA3B-4C6E-BB32-17F9B75956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CA3B-4C6E-BB32-17F9B75956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97.97</c:v>
                </c:pt>
                <c:pt idx="1">
                  <c:v>98.9</c:v>
                </c:pt>
                <c:pt idx="2">
                  <c:v>99.02</c:v>
                </c:pt>
                <c:pt idx="3">
                  <c:v>100.24</c:v>
                </c:pt>
                <c:pt idx="4">
                  <c:v>97.25</c:v>
                </c:pt>
              </c:numCache>
            </c:numRef>
          </c:val>
          <c:extLst>
            <c:ext xmlns:c16="http://schemas.microsoft.com/office/drawing/2014/chart" uri="{C3380CC4-5D6E-409C-BE32-E72D297353CC}">
              <c16:uniqueId val="{00000000-32A6-46E0-A038-6D53A6BD47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2A6-46E0-A038-6D53A6BD47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c:v>
                </c:pt>
                <c:pt idx="1">
                  <c:v>48.3</c:v>
                </c:pt>
                <c:pt idx="2">
                  <c:v>49.38</c:v>
                </c:pt>
                <c:pt idx="3">
                  <c:v>50.37</c:v>
                </c:pt>
                <c:pt idx="4">
                  <c:v>51.49</c:v>
                </c:pt>
              </c:numCache>
            </c:numRef>
          </c:val>
          <c:extLst>
            <c:ext xmlns:c16="http://schemas.microsoft.com/office/drawing/2014/chart" uri="{C3380CC4-5D6E-409C-BE32-E72D297353CC}">
              <c16:uniqueId val="{00000000-760E-4FA1-A578-F5BD620197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60E-4FA1-A578-F5BD620197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2.52</c:v>
                </c:pt>
                <c:pt idx="1">
                  <c:v>2.52</c:v>
                </c:pt>
                <c:pt idx="2">
                  <c:v>2.57</c:v>
                </c:pt>
                <c:pt idx="3">
                  <c:v>3.01</c:v>
                </c:pt>
                <c:pt idx="4">
                  <c:v>3.01</c:v>
                </c:pt>
              </c:numCache>
            </c:numRef>
          </c:val>
          <c:extLst>
            <c:ext xmlns:c16="http://schemas.microsoft.com/office/drawing/2014/chart" uri="{C3380CC4-5D6E-409C-BE32-E72D297353CC}">
              <c16:uniqueId val="{00000000-C612-46C5-AA03-000F843999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612-46C5-AA03-000F843999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2.4</c:v>
                </c:pt>
                <c:pt idx="1">
                  <c:v>1.23</c:v>
                </c:pt>
                <c:pt idx="2">
                  <c:v>1.07</c:v>
                </c:pt>
                <c:pt idx="3" formatCode="#,##0.00;&quot;△&quot;#,##0.00">
                  <c:v>0</c:v>
                </c:pt>
                <c:pt idx="4">
                  <c:v>8.35</c:v>
                </c:pt>
              </c:numCache>
            </c:numRef>
          </c:val>
          <c:extLst>
            <c:ext xmlns:c16="http://schemas.microsoft.com/office/drawing/2014/chart" uri="{C3380CC4-5D6E-409C-BE32-E72D297353CC}">
              <c16:uniqueId val="{00000000-E306-419C-B8BE-4B96494F1C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306-419C-B8BE-4B96494F1C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495.83</c:v>
                </c:pt>
                <c:pt idx="1">
                  <c:v>463.27</c:v>
                </c:pt>
                <c:pt idx="2">
                  <c:v>488.19</c:v>
                </c:pt>
                <c:pt idx="3">
                  <c:v>535.84</c:v>
                </c:pt>
                <c:pt idx="4">
                  <c:v>575.20000000000005</c:v>
                </c:pt>
              </c:numCache>
            </c:numRef>
          </c:val>
          <c:extLst>
            <c:ext xmlns:c16="http://schemas.microsoft.com/office/drawing/2014/chart" uri="{C3380CC4-5D6E-409C-BE32-E72D297353CC}">
              <c16:uniqueId val="{00000000-4F09-4772-A983-8645CA2A3B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F09-4772-A983-8645CA2A3B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141.91999999999999</c:v>
                </c:pt>
                <c:pt idx="1">
                  <c:v>126.36</c:v>
                </c:pt>
                <c:pt idx="2">
                  <c:v>112.08</c:v>
                </c:pt>
                <c:pt idx="3">
                  <c:v>96.55</c:v>
                </c:pt>
                <c:pt idx="4">
                  <c:v>121.12</c:v>
                </c:pt>
              </c:numCache>
            </c:numRef>
          </c:val>
          <c:extLst>
            <c:ext xmlns:c16="http://schemas.microsoft.com/office/drawing/2014/chart" uri="{C3380CC4-5D6E-409C-BE32-E72D297353CC}">
              <c16:uniqueId val="{00000000-B459-4CED-ACA7-5DABC30A9C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459-4CED-ACA7-5DABC30A9C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85.9</c:v>
                </c:pt>
                <c:pt idx="1">
                  <c:v>90.43</c:v>
                </c:pt>
                <c:pt idx="2">
                  <c:v>91.43</c:v>
                </c:pt>
                <c:pt idx="3">
                  <c:v>88.19</c:v>
                </c:pt>
                <c:pt idx="4">
                  <c:v>56.03</c:v>
                </c:pt>
              </c:numCache>
            </c:numRef>
          </c:val>
          <c:extLst>
            <c:ext xmlns:c16="http://schemas.microsoft.com/office/drawing/2014/chart" uri="{C3380CC4-5D6E-409C-BE32-E72D297353CC}">
              <c16:uniqueId val="{00000000-588F-46B8-86D0-F0B8D8630E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88F-46B8-86D0-F0B8D8630E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188.18</c:v>
                </c:pt>
                <c:pt idx="1">
                  <c:v>179.04</c:v>
                </c:pt>
                <c:pt idx="2">
                  <c:v>177.56</c:v>
                </c:pt>
                <c:pt idx="3">
                  <c:v>184.68</c:v>
                </c:pt>
                <c:pt idx="4">
                  <c:v>194.03</c:v>
                </c:pt>
              </c:numCache>
            </c:numRef>
          </c:val>
          <c:extLst>
            <c:ext xmlns:c16="http://schemas.microsoft.com/office/drawing/2014/chart" uri="{C3380CC4-5D6E-409C-BE32-E72D297353CC}">
              <c16:uniqueId val="{00000000-41B4-421A-985A-DA4975F22E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1B4-421A-985A-DA4975F22E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岡山県　浅口市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33965</v>
      </c>
      <c r="AM8" s="61"/>
      <c r="AN8" s="61"/>
      <c r="AO8" s="61"/>
      <c r="AP8" s="61"/>
      <c r="AQ8" s="61"/>
      <c r="AR8" s="61"/>
      <c r="AS8" s="61"/>
      <c r="AT8" s="52">
        <f>データ!$S$6</f>
        <v>66.459999999999994</v>
      </c>
      <c r="AU8" s="53"/>
      <c r="AV8" s="53"/>
      <c r="AW8" s="53"/>
      <c r="AX8" s="53"/>
      <c r="AY8" s="53"/>
      <c r="AZ8" s="53"/>
      <c r="BA8" s="53"/>
      <c r="BB8" s="54">
        <f>データ!$T$6</f>
        <v>511.06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89.35</v>
      </c>
      <c r="J10" s="53"/>
      <c r="K10" s="53"/>
      <c r="L10" s="53"/>
      <c r="M10" s="53"/>
      <c r="N10" s="53"/>
      <c r="O10" s="64"/>
      <c r="P10" s="54">
        <f>データ!$P$6</f>
        <v>97.22</v>
      </c>
      <c r="Q10" s="54"/>
      <c r="R10" s="54"/>
      <c r="S10" s="54"/>
      <c r="T10" s="54"/>
      <c r="U10" s="54"/>
      <c r="V10" s="54"/>
      <c r="W10" s="61">
        <f>データ!$Q$6</f>
        <v>3170</v>
      </c>
      <c r="X10" s="61"/>
      <c r="Y10" s="61"/>
      <c r="Z10" s="61"/>
      <c r="AA10" s="61"/>
      <c r="AB10" s="61"/>
      <c r="AC10" s="61"/>
      <c r="AD10" s="2"/>
      <c r="AE10" s="2"/>
      <c r="AF10" s="2"/>
      <c r="AG10" s="2"/>
      <c r="AH10" s="4"/>
      <c r="AI10" s="4"/>
      <c r="AJ10" s="4"/>
      <c r="AK10" s="4"/>
      <c r="AL10" s="61">
        <f>データ!$U$6</f>
        <v>32894</v>
      </c>
      <c r="AM10" s="61"/>
      <c r="AN10" s="61"/>
      <c r="AO10" s="61"/>
      <c r="AP10" s="61"/>
      <c r="AQ10" s="61"/>
      <c r="AR10" s="61"/>
      <c r="AS10" s="61"/>
      <c r="AT10" s="52">
        <f>データ!$V$6</f>
        <v>47.38</v>
      </c>
      <c r="AU10" s="53"/>
      <c r="AV10" s="53"/>
      <c r="AW10" s="53"/>
      <c r="AX10" s="53"/>
      <c r="AY10" s="53"/>
      <c r="AZ10" s="53"/>
      <c r="BA10" s="53"/>
      <c r="BB10" s="54">
        <f>データ!$W$6</f>
        <v>694.26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UhGrV1Mq381x6zjo+90dPTcBGVnniquwutzvf5KevqeXrvvZecDSwsHfW39pAEBZvfeQt/9rjqWaAIOzOMTA==" saltValue="ydyFZ6tomGyP2QRWPogu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332160</v>
      </c>
      <c r="D6" s="34">
        <f t="shared" si="3"/>
        <v>46</v>
      </c>
      <c r="E6" s="34">
        <f t="shared" si="3"/>
        <v>1</v>
      </c>
      <c r="F6" s="34">
        <f t="shared" si="3"/>
        <v>0</v>
      </c>
      <c r="G6" s="34">
        <f t="shared" si="3"/>
        <v>1</v>
      </c>
      <c r="H6" s="34" t="str">
        <f t="shared" si="3"/>
        <v>岡山県　浅口市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89.35</v>
      </c>
      <c r="P6" s="35">
        <f t="shared" si="3"/>
        <v>97.22</v>
      </c>
      <c r="Q6" s="35">
        <f t="shared" si="3"/>
        <v>3170</v>
      </c>
      <c r="R6" s="35">
        <f t="shared" si="3"/>
        <v>33965</v>
      </c>
      <c r="S6" s="35">
        <f t="shared" si="3"/>
        <v>66.459999999999994</v>
      </c>
      <c r="T6" s="35">
        <f t="shared" si="3"/>
        <v>511.06</v>
      </c>
      <c r="U6" s="35">
        <f t="shared" si="3"/>
        <v>32894</v>
      </c>
      <c r="V6" s="35">
        <f t="shared" si="3"/>
        <v>47.38</v>
      </c>
      <c r="W6" s="35">
        <f t="shared" si="3"/>
        <v>694.26</v>
      </c>
      <c r="X6" s="36">
        <f>IF(X7="",NA(),X7)</f>
        <v>97.97</v>
      </c>
      <c r="Y6" s="36">
        <f t="shared" ref="Y6:AG6" si="4">IF(Y7="",NA(),Y7)</f>
        <v>98.9</v>
      </c>
      <c r="Z6" s="36">
        <f t="shared" si="4"/>
        <v>99.02</v>
      </c>
      <c r="AA6" s="36">
        <f t="shared" si="4"/>
        <v>100.24</v>
      </c>
      <c r="AB6" s="36">
        <f t="shared" si="4"/>
        <v>97.25</v>
      </c>
      <c r="AC6" s="36">
        <f t="shared" si="4"/>
        <v>110.95</v>
      </c>
      <c r="AD6" s="36">
        <f t="shared" si="4"/>
        <v>110.68</v>
      </c>
      <c r="AE6" s="36">
        <f t="shared" si="4"/>
        <v>110.66</v>
      </c>
      <c r="AF6" s="36">
        <f t="shared" si="4"/>
        <v>109.01</v>
      </c>
      <c r="AG6" s="36">
        <f t="shared" si="4"/>
        <v>108.83</v>
      </c>
      <c r="AH6" s="35" t="str">
        <f>IF(AH7="","",IF(AH7="-","【-】","【"&amp;SUBSTITUTE(TEXT(AH7,"#,##0.00"),"-","△")&amp;"】"))</f>
        <v>【110.27】</v>
      </c>
      <c r="AI6" s="36">
        <f>IF(AI7="",NA(),AI7)</f>
        <v>2.4</v>
      </c>
      <c r="AJ6" s="36">
        <f t="shared" ref="AJ6:AR6" si="5">IF(AJ7="",NA(),AJ7)</f>
        <v>1.23</v>
      </c>
      <c r="AK6" s="36">
        <f t="shared" si="5"/>
        <v>1.07</v>
      </c>
      <c r="AL6" s="35">
        <f t="shared" si="5"/>
        <v>0</v>
      </c>
      <c r="AM6" s="36">
        <f t="shared" si="5"/>
        <v>8.35</v>
      </c>
      <c r="AN6" s="36">
        <f t="shared" si="5"/>
        <v>3.91</v>
      </c>
      <c r="AO6" s="36">
        <f t="shared" si="5"/>
        <v>3.56</v>
      </c>
      <c r="AP6" s="36">
        <f t="shared" si="5"/>
        <v>2.74</v>
      </c>
      <c r="AQ6" s="36">
        <f t="shared" si="5"/>
        <v>3.7</v>
      </c>
      <c r="AR6" s="36">
        <f t="shared" si="5"/>
        <v>4.34</v>
      </c>
      <c r="AS6" s="35" t="str">
        <f>IF(AS7="","",IF(AS7="-","【-】","【"&amp;SUBSTITUTE(TEXT(AS7,"#,##0.00"),"-","△")&amp;"】"))</f>
        <v>【1.15】</v>
      </c>
      <c r="AT6" s="36">
        <f>IF(AT7="",NA(),AT7)</f>
        <v>495.83</v>
      </c>
      <c r="AU6" s="36">
        <f t="shared" ref="AU6:BC6" si="6">IF(AU7="",NA(),AU7)</f>
        <v>463.27</v>
      </c>
      <c r="AV6" s="36">
        <f t="shared" si="6"/>
        <v>488.19</v>
      </c>
      <c r="AW6" s="36">
        <f t="shared" si="6"/>
        <v>535.84</v>
      </c>
      <c r="AX6" s="36">
        <f t="shared" si="6"/>
        <v>575.20000000000005</v>
      </c>
      <c r="AY6" s="36">
        <f t="shared" si="6"/>
        <v>377.63</v>
      </c>
      <c r="AZ6" s="36">
        <f t="shared" si="6"/>
        <v>357.34</v>
      </c>
      <c r="BA6" s="36">
        <f t="shared" si="6"/>
        <v>366.03</v>
      </c>
      <c r="BB6" s="36">
        <f t="shared" si="6"/>
        <v>365.18</v>
      </c>
      <c r="BC6" s="36">
        <f t="shared" si="6"/>
        <v>327.77</v>
      </c>
      <c r="BD6" s="35" t="str">
        <f>IF(BD7="","",IF(BD7="-","【-】","【"&amp;SUBSTITUTE(TEXT(BD7,"#,##0.00"),"-","△")&amp;"】"))</f>
        <v>【260.31】</v>
      </c>
      <c r="BE6" s="36">
        <f>IF(BE7="",NA(),BE7)</f>
        <v>141.91999999999999</v>
      </c>
      <c r="BF6" s="36">
        <f t="shared" ref="BF6:BN6" si="7">IF(BF7="",NA(),BF7)</f>
        <v>126.36</v>
      </c>
      <c r="BG6" s="36">
        <f t="shared" si="7"/>
        <v>112.08</v>
      </c>
      <c r="BH6" s="36">
        <f t="shared" si="7"/>
        <v>96.55</v>
      </c>
      <c r="BI6" s="36">
        <f t="shared" si="7"/>
        <v>121.12</v>
      </c>
      <c r="BJ6" s="36">
        <f t="shared" si="7"/>
        <v>364.71</v>
      </c>
      <c r="BK6" s="36">
        <f t="shared" si="7"/>
        <v>373.69</v>
      </c>
      <c r="BL6" s="36">
        <f t="shared" si="7"/>
        <v>370.12</v>
      </c>
      <c r="BM6" s="36">
        <f t="shared" si="7"/>
        <v>371.65</v>
      </c>
      <c r="BN6" s="36">
        <f t="shared" si="7"/>
        <v>397.1</v>
      </c>
      <c r="BO6" s="35" t="str">
        <f>IF(BO7="","",IF(BO7="-","【-】","【"&amp;SUBSTITUTE(TEXT(BO7,"#,##0.00"),"-","△")&amp;"】"))</f>
        <v>【275.67】</v>
      </c>
      <c r="BP6" s="36">
        <f>IF(BP7="",NA(),BP7)</f>
        <v>85.9</v>
      </c>
      <c r="BQ6" s="36">
        <f t="shared" ref="BQ6:BY6" si="8">IF(BQ7="",NA(),BQ7)</f>
        <v>90.43</v>
      </c>
      <c r="BR6" s="36">
        <f t="shared" si="8"/>
        <v>91.43</v>
      </c>
      <c r="BS6" s="36">
        <f t="shared" si="8"/>
        <v>88.19</v>
      </c>
      <c r="BT6" s="36">
        <f t="shared" si="8"/>
        <v>56.03</v>
      </c>
      <c r="BU6" s="36">
        <f t="shared" si="8"/>
        <v>100.65</v>
      </c>
      <c r="BV6" s="36">
        <f t="shared" si="8"/>
        <v>99.87</v>
      </c>
      <c r="BW6" s="36">
        <f t="shared" si="8"/>
        <v>100.42</v>
      </c>
      <c r="BX6" s="36">
        <f t="shared" si="8"/>
        <v>98.77</v>
      </c>
      <c r="BY6" s="36">
        <f t="shared" si="8"/>
        <v>95.79</v>
      </c>
      <c r="BZ6" s="35" t="str">
        <f>IF(BZ7="","",IF(BZ7="-","【-】","【"&amp;SUBSTITUTE(TEXT(BZ7,"#,##0.00"),"-","△")&amp;"】"))</f>
        <v>【100.05】</v>
      </c>
      <c r="CA6" s="36">
        <f>IF(CA7="",NA(),CA7)</f>
        <v>188.18</v>
      </c>
      <c r="CB6" s="36">
        <f t="shared" ref="CB6:CJ6" si="9">IF(CB7="",NA(),CB7)</f>
        <v>179.04</v>
      </c>
      <c r="CC6" s="36">
        <f t="shared" si="9"/>
        <v>177.56</v>
      </c>
      <c r="CD6" s="36">
        <f t="shared" si="9"/>
        <v>184.68</v>
      </c>
      <c r="CE6" s="36">
        <f t="shared" si="9"/>
        <v>194.03</v>
      </c>
      <c r="CF6" s="36">
        <f t="shared" si="9"/>
        <v>170.19</v>
      </c>
      <c r="CG6" s="36">
        <f t="shared" si="9"/>
        <v>171.81</v>
      </c>
      <c r="CH6" s="36">
        <f t="shared" si="9"/>
        <v>171.67</v>
      </c>
      <c r="CI6" s="36">
        <f t="shared" si="9"/>
        <v>173.67</v>
      </c>
      <c r="CJ6" s="36">
        <f t="shared" si="9"/>
        <v>171.13</v>
      </c>
      <c r="CK6" s="35" t="str">
        <f>IF(CK7="","",IF(CK7="-","【-】","【"&amp;SUBSTITUTE(TEXT(CK7,"#,##0.00"),"-","△")&amp;"】"))</f>
        <v>【166.40】</v>
      </c>
      <c r="CL6" s="36">
        <f>IF(CL7="",NA(),CL7)</f>
        <v>51.21</v>
      </c>
      <c r="CM6" s="36">
        <f t="shared" ref="CM6:CU6" si="10">IF(CM7="",NA(),CM7)</f>
        <v>51.53</v>
      </c>
      <c r="CN6" s="36">
        <f t="shared" si="10"/>
        <v>51.11</v>
      </c>
      <c r="CO6" s="36">
        <f t="shared" si="10"/>
        <v>51.76</v>
      </c>
      <c r="CP6" s="36">
        <f t="shared" si="10"/>
        <v>53.17</v>
      </c>
      <c r="CQ6" s="36">
        <f t="shared" si="10"/>
        <v>59.01</v>
      </c>
      <c r="CR6" s="36">
        <f t="shared" si="10"/>
        <v>60.03</v>
      </c>
      <c r="CS6" s="36">
        <f t="shared" si="10"/>
        <v>59.74</v>
      </c>
      <c r="CT6" s="36">
        <f t="shared" si="10"/>
        <v>59.67</v>
      </c>
      <c r="CU6" s="36">
        <f t="shared" si="10"/>
        <v>60.12</v>
      </c>
      <c r="CV6" s="35" t="str">
        <f>IF(CV7="","",IF(CV7="-","【-】","【"&amp;SUBSTITUTE(TEXT(CV7,"#,##0.00"),"-","△")&amp;"】"))</f>
        <v>【60.69】</v>
      </c>
      <c r="CW6" s="36">
        <f>IF(CW7="",NA(),CW7)</f>
        <v>92.81</v>
      </c>
      <c r="CX6" s="36">
        <f t="shared" ref="CX6:DF6" si="11">IF(CX7="",NA(),CX7)</f>
        <v>92.66</v>
      </c>
      <c r="CY6" s="36">
        <f t="shared" si="11"/>
        <v>92.46</v>
      </c>
      <c r="CZ6" s="36">
        <f t="shared" si="11"/>
        <v>92.05</v>
      </c>
      <c r="DA6" s="36">
        <f t="shared" si="11"/>
        <v>91.34</v>
      </c>
      <c r="DB6" s="36">
        <f t="shared" si="11"/>
        <v>85.37</v>
      </c>
      <c r="DC6" s="36">
        <f t="shared" si="11"/>
        <v>84.81</v>
      </c>
      <c r="DD6" s="36">
        <f t="shared" si="11"/>
        <v>84.8</v>
      </c>
      <c r="DE6" s="36">
        <f t="shared" si="11"/>
        <v>84.6</v>
      </c>
      <c r="DF6" s="36">
        <f t="shared" si="11"/>
        <v>84.24</v>
      </c>
      <c r="DG6" s="35" t="str">
        <f>IF(DG7="","",IF(DG7="-","【-】","【"&amp;SUBSTITUTE(TEXT(DG7,"#,##0.00"),"-","△")&amp;"】"))</f>
        <v>【89.82】</v>
      </c>
      <c r="DH6" s="36">
        <f>IF(DH7="",NA(),DH7)</f>
        <v>47.2</v>
      </c>
      <c r="DI6" s="36">
        <f t="shared" ref="DI6:DQ6" si="12">IF(DI7="",NA(),DI7)</f>
        <v>48.3</v>
      </c>
      <c r="DJ6" s="36">
        <f t="shared" si="12"/>
        <v>49.38</v>
      </c>
      <c r="DK6" s="36">
        <f t="shared" si="12"/>
        <v>50.37</v>
      </c>
      <c r="DL6" s="36">
        <f t="shared" si="12"/>
        <v>51.49</v>
      </c>
      <c r="DM6" s="36">
        <f t="shared" si="12"/>
        <v>46.9</v>
      </c>
      <c r="DN6" s="36">
        <f t="shared" si="12"/>
        <v>47.28</v>
      </c>
      <c r="DO6" s="36">
        <f t="shared" si="12"/>
        <v>47.66</v>
      </c>
      <c r="DP6" s="36">
        <f t="shared" si="12"/>
        <v>48.17</v>
      </c>
      <c r="DQ6" s="36">
        <f t="shared" si="12"/>
        <v>48.83</v>
      </c>
      <c r="DR6" s="35" t="str">
        <f>IF(DR7="","",IF(DR7="-","【-】","【"&amp;SUBSTITUTE(TEXT(DR7,"#,##0.00"),"-","△")&amp;"】"))</f>
        <v>【50.19】</v>
      </c>
      <c r="DS6" s="36">
        <f>IF(DS7="",NA(),DS7)</f>
        <v>2.52</v>
      </c>
      <c r="DT6" s="36">
        <f t="shared" ref="DT6:EB6" si="13">IF(DT7="",NA(),DT7)</f>
        <v>2.52</v>
      </c>
      <c r="DU6" s="36">
        <f t="shared" si="13"/>
        <v>2.57</v>
      </c>
      <c r="DV6" s="36">
        <f t="shared" si="13"/>
        <v>3.01</v>
      </c>
      <c r="DW6" s="36">
        <f t="shared" si="13"/>
        <v>3.01</v>
      </c>
      <c r="DX6" s="36">
        <f t="shared" si="13"/>
        <v>12.03</v>
      </c>
      <c r="DY6" s="36">
        <f t="shared" si="13"/>
        <v>12.19</v>
      </c>
      <c r="DZ6" s="36">
        <f t="shared" si="13"/>
        <v>15.1</v>
      </c>
      <c r="EA6" s="36">
        <f t="shared" si="13"/>
        <v>17.12</v>
      </c>
      <c r="EB6" s="36">
        <f t="shared" si="13"/>
        <v>18.18</v>
      </c>
      <c r="EC6" s="35" t="str">
        <f>IF(EC7="","",IF(EC7="-","【-】","【"&amp;SUBSTITUTE(TEXT(EC7,"#,##0.00"),"-","△")&amp;"】"))</f>
        <v>【20.63】</v>
      </c>
      <c r="ED6" s="36">
        <f>IF(ED7="",NA(),ED7)</f>
        <v>0.39</v>
      </c>
      <c r="EE6" s="36">
        <f t="shared" ref="EE6:EM6" si="14">IF(EE7="",NA(),EE7)</f>
        <v>0.37</v>
      </c>
      <c r="EF6" s="36">
        <f t="shared" si="14"/>
        <v>0.22</v>
      </c>
      <c r="EG6" s="36">
        <f t="shared" si="14"/>
        <v>0.27</v>
      </c>
      <c r="EH6" s="36">
        <f t="shared" si="14"/>
        <v>0.24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332160</v>
      </c>
      <c r="D7" s="38">
        <v>46</v>
      </c>
      <c r="E7" s="38">
        <v>1</v>
      </c>
      <c r="F7" s="38">
        <v>0</v>
      </c>
      <c r="G7" s="38">
        <v>1</v>
      </c>
      <c r="H7" s="38" t="s">
        <v>92</v>
      </c>
      <c r="I7" s="38" t="s">
        <v>93</v>
      </c>
      <c r="J7" s="38" t="s">
        <v>94</v>
      </c>
      <c r="K7" s="38" t="s">
        <v>95</v>
      </c>
      <c r="L7" s="38" t="s">
        <v>96</v>
      </c>
      <c r="M7" s="38" t="s">
        <v>97</v>
      </c>
      <c r="N7" s="39" t="s">
        <v>98</v>
      </c>
      <c r="O7" s="39">
        <v>89.35</v>
      </c>
      <c r="P7" s="39">
        <v>97.22</v>
      </c>
      <c r="Q7" s="39">
        <v>3170</v>
      </c>
      <c r="R7" s="39">
        <v>33965</v>
      </c>
      <c r="S7" s="39">
        <v>66.459999999999994</v>
      </c>
      <c r="T7" s="39">
        <v>511.06</v>
      </c>
      <c r="U7" s="39">
        <v>32894</v>
      </c>
      <c r="V7" s="39">
        <v>47.38</v>
      </c>
      <c r="W7" s="39">
        <v>694.26</v>
      </c>
      <c r="X7" s="39">
        <v>97.97</v>
      </c>
      <c r="Y7" s="39">
        <v>98.9</v>
      </c>
      <c r="Z7" s="39">
        <v>99.02</v>
      </c>
      <c r="AA7" s="39">
        <v>100.24</v>
      </c>
      <c r="AB7" s="39">
        <v>97.25</v>
      </c>
      <c r="AC7" s="39">
        <v>110.95</v>
      </c>
      <c r="AD7" s="39">
        <v>110.68</v>
      </c>
      <c r="AE7" s="39">
        <v>110.66</v>
      </c>
      <c r="AF7" s="39">
        <v>109.01</v>
      </c>
      <c r="AG7" s="39">
        <v>108.83</v>
      </c>
      <c r="AH7" s="39">
        <v>110.27</v>
      </c>
      <c r="AI7" s="39">
        <v>2.4</v>
      </c>
      <c r="AJ7" s="39">
        <v>1.23</v>
      </c>
      <c r="AK7" s="39">
        <v>1.07</v>
      </c>
      <c r="AL7" s="39">
        <v>0</v>
      </c>
      <c r="AM7" s="39">
        <v>8.35</v>
      </c>
      <c r="AN7" s="39">
        <v>3.91</v>
      </c>
      <c r="AO7" s="39">
        <v>3.56</v>
      </c>
      <c r="AP7" s="39">
        <v>2.74</v>
      </c>
      <c r="AQ7" s="39">
        <v>3.7</v>
      </c>
      <c r="AR7" s="39">
        <v>4.34</v>
      </c>
      <c r="AS7" s="39">
        <v>1.1499999999999999</v>
      </c>
      <c r="AT7" s="39">
        <v>495.83</v>
      </c>
      <c r="AU7" s="39">
        <v>463.27</v>
      </c>
      <c r="AV7" s="39">
        <v>488.19</v>
      </c>
      <c r="AW7" s="39">
        <v>535.84</v>
      </c>
      <c r="AX7" s="39">
        <v>575.20000000000005</v>
      </c>
      <c r="AY7" s="39">
        <v>377.63</v>
      </c>
      <c r="AZ7" s="39">
        <v>357.34</v>
      </c>
      <c r="BA7" s="39">
        <v>366.03</v>
      </c>
      <c r="BB7" s="39">
        <v>365.18</v>
      </c>
      <c r="BC7" s="39">
        <v>327.77</v>
      </c>
      <c r="BD7" s="39">
        <v>260.31</v>
      </c>
      <c r="BE7" s="39">
        <v>141.91999999999999</v>
      </c>
      <c r="BF7" s="39">
        <v>126.36</v>
      </c>
      <c r="BG7" s="39">
        <v>112.08</v>
      </c>
      <c r="BH7" s="39">
        <v>96.55</v>
      </c>
      <c r="BI7" s="39">
        <v>121.12</v>
      </c>
      <c r="BJ7" s="39">
        <v>364.71</v>
      </c>
      <c r="BK7" s="39">
        <v>373.69</v>
      </c>
      <c r="BL7" s="39">
        <v>370.12</v>
      </c>
      <c r="BM7" s="39">
        <v>371.65</v>
      </c>
      <c r="BN7" s="39">
        <v>397.1</v>
      </c>
      <c r="BO7" s="39">
        <v>275.67</v>
      </c>
      <c r="BP7" s="39">
        <v>85.9</v>
      </c>
      <c r="BQ7" s="39">
        <v>90.43</v>
      </c>
      <c r="BR7" s="39">
        <v>91.43</v>
      </c>
      <c r="BS7" s="39">
        <v>88.19</v>
      </c>
      <c r="BT7" s="39">
        <v>56.03</v>
      </c>
      <c r="BU7" s="39">
        <v>100.65</v>
      </c>
      <c r="BV7" s="39">
        <v>99.87</v>
      </c>
      <c r="BW7" s="39">
        <v>100.42</v>
      </c>
      <c r="BX7" s="39">
        <v>98.77</v>
      </c>
      <c r="BY7" s="39">
        <v>95.79</v>
      </c>
      <c r="BZ7" s="39">
        <v>100.05</v>
      </c>
      <c r="CA7" s="39">
        <v>188.18</v>
      </c>
      <c r="CB7" s="39">
        <v>179.04</v>
      </c>
      <c r="CC7" s="39">
        <v>177.56</v>
      </c>
      <c r="CD7" s="39">
        <v>184.68</v>
      </c>
      <c r="CE7" s="39">
        <v>194.03</v>
      </c>
      <c r="CF7" s="39">
        <v>170.19</v>
      </c>
      <c r="CG7" s="39">
        <v>171.81</v>
      </c>
      <c r="CH7" s="39">
        <v>171.67</v>
      </c>
      <c r="CI7" s="39">
        <v>173.67</v>
      </c>
      <c r="CJ7" s="39">
        <v>171.13</v>
      </c>
      <c r="CK7" s="39">
        <v>166.4</v>
      </c>
      <c r="CL7" s="39">
        <v>51.21</v>
      </c>
      <c r="CM7" s="39">
        <v>51.53</v>
      </c>
      <c r="CN7" s="39">
        <v>51.11</v>
      </c>
      <c r="CO7" s="39">
        <v>51.76</v>
      </c>
      <c r="CP7" s="39">
        <v>53.17</v>
      </c>
      <c r="CQ7" s="39">
        <v>59.01</v>
      </c>
      <c r="CR7" s="39">
        <v>60.03</v>
      </c>
      <c r="CS7" s="39">
        <v>59.74</v>
      </c>
      <c r="CT7" s="39">
        <v>59.67</v>
      </c>
      <c r="CU7" s="39">
        <v>60.12</v>
      </c>
      <c r="CV7" s="39">
        <v>60.69</v>
      </c>
      <c r="CW7" s="39">
        <v>92.81</v>
      </c>
      <c r="CX7" s="39">
        <v>92.66</v>
      </c>
      <c r="CY7" s="39">
        <v>92.46</v>
      </c>
      <c r="CZ7" s="39">
        <v>92.05</v>
      </c>
      <c r="DA7" s="39">
        <v>91.34</v>
      </c>
      <c r="DB7" s="39">
        <v>85.37</v>
      </c>
      <c r="DC7" s="39">
        <v>84.81</v>
      </c>
      <c r="DD7" s="39">
        <v>84.8</v>
      </c>
      <c r="DE7" s="39">
        <v>84.6</v>
      </c>
      <c r="DF7" s="39">
        <v>84.24</v>
      </c>
      <c r="DG7" s="39">
        <v>89.82</v>
      </c>
      <c r="DH7" s="39">
        <v>47.2</v>
      </c>
      <c r="DI7" s="39">
        <v>48.3</v>
      </c>
      <c r="DJ7" s="39">
        <v>49.38</v>
      </c>
      <c r="DK7" s="39">
        <v>50.37</v>
      </c>
      <c r="DL7" s="39">
        <v>51.49</v>
      </c>
      <c r="DM7" s="39">
        <v>46.9</v>
      </c>
      <c r="DN7" s="39">
        <v>47.28</v>
      </c>
      <c r="DO7" s="39">
        <v>47.66</v>
      </c>
      <c r="DP7" s="39">
        <v>48.17</v>
      </c>
      <c r="DQ7" s="39">
        <v>48.83</v>
      </c>
      <c r="DR7" s="39">
        <v>50.19</v>
      </c>
      <c r="DS7" s="39">
        <v>2.52</v>
      </c>
      <c r="DT7" s="39">
        <v>2.52</v>
      </c>
      <c r="DU7" s="39">
        <v>2.57</v>
      </c>
      <c r="DV7" s="39">
        <v>3.01</v>
      </c>
      <c r="DW7" s="39">
        <v>3.01</v>
      </c>
      <c r="DX7" s="39">
        <v>12.03</v>
      </c>
      <c r="DY7" s="39">
        <v>12.19</v>
      </c>
      <c r="DZ7" s="39">
        <v>15.1</v>
      </c>
      <c r="EA7" s="39">
        <v>17.12</v>
      </c>
      <c r="EB7" s="39">
        <v>18.18</v>
      </c>
      <c r="EC7" s="39">
        <v>20.63</v>
      </c>
      <c r="ED7" s="39">
        <v>0.39</v>
      </c>
      <c r="EE7" s="39">
        <v>0.37</v>
      </c>
      <c r="EF7" s="39">
        <v>0.22</v>
      </c>
      <c r="EG7" s="39">
        <v>0.27</v>
      </c>
      <c r="EH7" s="39">
        <v>0.24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KPC2018031</cp:lastModifiedBy>
  <cp:lastPrinted>2022-01-19T07:28:02Z</cp:lastPrinted>
  <dcterms:created xsi:type="dcterms:W3CDTF">2021-12-03T06:55:30Z</dcterms:created>
  <dcterms:modified xsi:type="dcterms:W3CDTF">2022-01-19T07:55:51Z</dcterms:modified>
  <cp:category/>
</cp:coreProperties>
</file>