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PC2018031\Desktop\"/>
    </mc:Choice>
  </mc:AlternateContent>
  <workbookProtection workbookAlgorithmName="SHA-512" workbookHashValue="qcruH/KXzp3NIhnRtRpmtsawqyKrXv8FZ0W6QlM2IyLmQjo4OZxCwEJXLp/jJ05gWilQGf60cFgcAZ94/j/rbg==" workbookSaltValue="v2N1FVJkMeMcxT2NzyYoy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<sst xmlns="http://schemas.openxmlformats.org/spreadsheetml/2006/main" count="228" uniqueCount="113">
  <si>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</si>
  <si>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</si>
  <si>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</si>
  <si>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</si>
  <si>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</si>
  <si>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</si>
  <si>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</si>
  <si>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</si>
  <si>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</si>
  <si>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</si>
  <si>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</si>
  <si>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</si>
  <si>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</si>
  <si>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</si>
  <si>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</si>
  <si>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</si>
  <si>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</si>
  <si>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</si>
  <si>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</si>
  <si>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</si>
  <si>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</si>
  <si>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</si>
  <si>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</si>
  <si>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</si>
  <si>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</si>
  <si>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</si>
  <si>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</si>
  <si>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</si>
  <si>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</si>
  <si>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</si>
  <si>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</si>
  <si>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</si>
  <si>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</si>
  <si>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</si>
  <si>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</si>
  <si>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</si>
  <si>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</si>
  <si>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</si>
  <si>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</si>
  <si>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</si>
  <si>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</si>
  <si>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</si>
  <si>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</si>
  <si>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</si>
  <si>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</si>
  <si>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</si>
  <si>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</si>
  <si>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</si>
  <si>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</si>
  <si>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</si>
  <si>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</si>
  <si>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</si>
  <si>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</si>
  <si>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</si>
  <si>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</si>
  <si>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</si>
  <si>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</si>
  <si>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</si>
  <si>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</si>
  <si>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</si>
  <si>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</si>
  <si>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</si>
  <si>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</si>
  <si>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</si>
  <si>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</si>
  <si>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</si>
  <si>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</si>
  <si>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</si>
  <si>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</si>
  <si>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</si>
  <si>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</si>
  <si>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</si>
  <si>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</si>
  <si>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</si>
  <si>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</si>
  <si>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</si>
  <si>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</si>
  <si>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</si>
  <si>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</si>
  <si>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</si>
  <si>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</si>
  <si>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</si>
  <si>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</si>
  <si>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</si>
  <si>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</si>
  <si>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</si>
  <si>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</si>
  <si>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</si>
  <si>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</si>
  <si>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</si>
  <si>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</si>
  <si>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</si>
  <si>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</si>
  <si>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</si>
  <si>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</si>
  <si>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</si>
  <si>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</si>
  <si>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</si>
  <si>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</si>
  <si>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</si>
  <si>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</si>
  <si>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</si>
  <si>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</si>
  <si>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</si>
  <si>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</si>
  <si>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</si>
  <si>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</si>
  <si>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</si>
  <si>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</si>
  <si>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</si>
  <si>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管路経年化率は類似団体平均値を下回っているが、管路更新率は毎年1％以下であり、管路の更新はあまり進んでいない。
　平成30年度に策定した老朽管更新計画に基づき、当面は下水道整備に伴う支障移設を最優先とし、次に漏水が頻発する地区の配管から順次更新を行うことを基本に進めていく。</t>
    <phoneticPr fontId="4"/>
  </si>
  <si>
    <t>将来的な人口減少に伴う給水収益の減少や施設の老朽化に伴う更新費用の増加に見合う財源を確保するため、安定的な事業運営が可能な料金体系の検討を行う必要がある。平成22年度以降単年度赤字が続いていたが今年度は黒字となった。引き続き収益的収入及び支出の単年度収支を黒字にすることを目標とし、効率的な経営を進めていく。</t>
    <rPh sb="97" eb="100">
      <t>コンネンド</t>
    </rPh>
    <rPh sb="101" eb="103">
      <t>クロジ</t>
    </rPh>
    <rPh sb="108" eb="109">
      <t>ヒ</t>
    </rPh>
    <rPh sb="110" eb="111">
      <t>ツヅ</t>
    </rPh>
    <phoneticPr fontId="4"/>
  </si>
  <si>
    <t>令和元年度においては、収益的収入及び支出の単年度収支は黒字に転換したが、経常収支比率は依然として類似団体平均値を下回っている。引き続き単年度収支を黒字にすることを目標に、更なる費用削減と受託工事に係る補償費・設計監督費の確保など、収入増に努めている。
　流動比率は基準となる100％を上回っている。現時点では、将来的に、流動資産の減少傾向や流動負債の増加傾向は見込まれない。
　企業債残高対給水収益比率は類似団体と比較して低い状況であるが、これは、近年、主に下水道工事等に伴う配水管移設工事を補償費を財源として行っており、合併以後、企業債の起債をしていないことが大きな要因である。
　料金回収率は基準の100％を下回っており、類似団体平均値よりも低い状況である。また、給水原価は類似団体平均値を上回っている。受水費等の経常経費の増加等の要因を分析するとともに、適正な料金体系を検討していく必要がある。
　施設利用率は類似団体平均値を下回っており、50％程度となっている。今後、施設更新時に給水量による施設能力の最適化やダウンサイジング等の検討が必要である。
　有収率は類似団体平均値を上回っており、前年度と同水準を維持している。漏水調査の実施や市民の通報により発見した漏水箇所の早期修繕などの取り組みを継続し有収率の向上に努める。</t>
    <rPh sb="0" eb="2">
      <t>レイワ</t>
    </rPh>
    <rPh sb="2" eb="3">
      <t>ガン</t>
    </rPh>
    <rPh sb="3" eb="4">
      <t>ネン</t>
    </rPh>
    <rPh sb="4" eb="5">
      <t>ド</t>
    </rPh>
    <rPh sb="27" eb="29">
      <t>クロジ</t>
    </rPh>
    <rPh sb="30" eb="32">
      <t>テンカン</t>
    </rPh>
    <rPh sb="43" eb="45">
      <t>イゼン</t>
    </rPh>
    <rPh sb="48" eb="50">
      <t>ルイジ</t>
    </rPh>
    <rPh sb="50" eb="52">
      <t>ダンタイ</t>
    </rPh>
    <rPh sb="52" eb="54">
      <t>ヘイキン</t>
    </rPh>
    <rPh sb="54" eb="55">
      <t>チ</t>
    </rPh>
    <rPh sb="56" eb="58">
      <t>シタマワ</t>
    </rPh>
    <rPh sb="63" eb="64">
      <t>ヒ</t>
    </rPh>
    <rPh sb="65" eb="66">
      <t>ツヅ</t>
    </rPh>
    <rPh sb="354" eb="357">
      <t>ジュスイヒ</t>
    </rPh>
    <rPh sb="357" eb="358">
      <t>トウ</t>
    </rPh>
    <rPh sb="359" eb="363">
      <t>ケイジョウケイヒ</t>
    </rPh>
    <rPh sb="364" eb="366">
      <t>ゾウカ</t>
    </rPh>
    <rPh sb="366" eb="367">
      <t>トウ</t>
    </rPh>
    <rPh sb="368" eb="370">
      <t>ヨウイン</t>
    </rPh>
    <rPh sb="371" eb="373">
      <t>ブンセキ</t>
    </rPh>
    <rPh sb="381" eb="382">
      <t>セイ</t>
    </rPh>
    <rPh sb="383" eb="385">
      <t>リョウキン</t>
    </rPh>
    <rPh sb="385" eb="387">
      <t>タイケイ</t>
    </rPh>
    <rPh sb="435" eb="437">
      <t>コンゴ</t>
    </rPh>
    <rPh sb="438" eb="440">
      <t>シセツ</t>
    </rPh>
    <rPh sb="440" eb="442">
      <t>コウシン</t>
    </rPh>
    <rPh sb="442" eb="443">
      <t>ジ</t>
    </rPh>
    <rPh sb="444" eb="447">
      <t>キュウスイリョウ</t>
    </rPh>
    <rPh sb="450" eb="452">
      <t>シセツ</t>
    </rPh>
    <rPh sb="452" eb="454">
      <t>ノウリョク</t>
    </rPh>
    <rPh sb="455" eb="458">
      <t>サイテキカ</t>
    </rPh>
    <rPh sb="467" eb="468">
      <t>トウ</t>
    </rPh>
    <rPh sb="469" eb="471">
      <t>ケントウ</t>
    </rPh>
    <rPh sb="472" eb="4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</si>
</sst>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0.13</c:v>
                </c:pt>
                <c:pt idx="1">
                  <c:v>0.39</c:v>
                </c:pt>
                <c:pt idx="2">
                  <c:v>0.37</c:v>
                </c:pt>
                <c:pt idx="3">
                  <c:v>0.22</c:v>
                </c:pt>
                <c:pt idx="4">
                  <c:v>0.27</c:v>
                </c:pt>
              </c:numCache>
            </c:numRef>
          </c:val>
          <c:extLst>
            <c:ext xmlns:c16="http://schemas.microsoft.com/office/drawing/2014/chart" uri="{C3380CC4-5D6E-409C-BE32-E72D297353CC}">
              <c16:uniqueId val="{00000000-7C24-44A9-8D44-555B644710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7C24-44A9-8D44-555B644710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49.98</c:v>
                </c:pt>
                <c:pt idx="1">
                  <c:v>51.21</c:v>
                </c:pt>
                <c:pt idx="2">
                  <c:v>51.53</c:v>
                </c:pt>
                <c:pt idx="3">
                  <c:v>51.11</c:v>
                </c:pt>
                <c:pt idx="4">
                  <c:v>51.76</c:v>
                </c:pt>
              </c:numCache>
            </c:numRef>
          </c:val>
          <c:extLst>
            <c:ext xmlns:c16="http://schemas.microsoft.com/office/drawing/2014/chart" uri="{C3380CC4-5D6E-409C-BE32-E72D297353CC}">
              <c16:uniqueId val="{00000000-52AE-4F62-91A7-A706D4A4AB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52AE-4F62-91A7-A706D4A4AB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93.5</c:v>
                </c:pt>
                <c:pt idx="1">
                  <c:v>92.81</c:v>
                </c:pt>
                <c:pt idx="2">
                  <c:v>92.66</c:v>
                </c:pt>
                <c:pt idx="3">
                  <c:v>92.46</c:v>
                </c:pt>
                <c:pt idx="4">
                  <c:v>92.05</c:v>
                </c:pt>
              </c:numCache>
            </c:numRef>
          </c:val>
          <c:extLst>
            <c:ext xmlns:c16="http://schemas.microsoft.com/office/drawing/2014/chart" uri="{C3380CC4-5D6E-409C-BE32-E72D297353CC}">
              <c16:uniqueId val="{00000000-70A4-4483-BEB4-88859B125A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70A4-4483-BEB4-88859B125A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99.85</c:v>
                </c:pt>
                <c:pt idx="1">
                  <c:v>97.97</c:v>
                </c:pt>
                <c:pt idx="2">
                  <c:v>98.9</c:v>
                </c:pt>
                <c:pt idx="3">
                  <c:v>99.02</c:v>
                </c:pt>
                <c:pt idx="4">
                  <c:v>100.24</c:v>
                </c:pt>
              </c:numCache>
            </c:numRef>
          </c:val>
          <c:extLst>
            <c:ext xmlns:c16="http://schemas.microsoft.com/office/drawing/2014/chart" uri="{C3380CC4-5D6E-409C-BE32-E72D297353CC}">
              <c16:uniqueId val="{00000000-3501-4192-95CE-AA5340C1AA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3501-4192-95CE-AA5340C1AA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46.11</c:v>
                </c:pt>
                <c:pt idx="1">
                  <c:v>47.2</c:v>
                </c:pt>
                <c:pt idx="2">
                  <c:v>48.3</c:v>
                </c:pt>
                <c:pt idx="3">
                  <c:v>49.38</c:v>
                </c:pt>
                <c:pt idx="4">
                  <c:v>50.37</c:v>
                </c:pt>
              </c:numCache>
            </c:numRef>
          </c:val>
          <c:extLst>
            <c:ext xmlns:c16="http://schemas.microsoft.com/office/drawing/2014/chart" uri="{C3380CC4-5D6E-409C-BE32-E72D297353CC}">
              <c16:uniqueId val="{00000000-346E-4DCD-9DBD-7C781F57AF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346E-4DCD-9DBD-7C781F57AF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2.29</c:v>
                </c:pt>
                <c:pt idx="1">
                  <c:v>2.52</c:v>
                </c:pt>
                <c:pt idx="2">
                  <c:v>2.52</c:v>
                </c:pt>
                <c:pt idx="3">
                  <c:v>2.57</c:v>
                </c:pt>
                <c:pt idx="4">
                  <c:v>3.01</c:v>
                </c:pt>
              </c:numCache>
            </c:numRef>
          </c:val>
          <c:extLst>
            <c:ext xmlns:c16="http://schemas.microsoft.com/office/drawing/2014/chart" uri="{C3380CC4-5D6E-409C-BE32-E72D297353CC}">
              <c16:uniqueId val="{00000000-E012-4DE4-993E-7FCFD6AB8D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E012-4DE4-993E-7FCFD6AB8D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0.17</c:v>
                </c:pt>
                <c:pt idx="1">
                  <c:v>2.4</c:v>
                </c:pt>
                <c:pt idx="2">
                  <c:v>1.23</c:v>
                </c:pt>
                <c:pt idx="3">
                  <c:v>1.07</c:v>
                </c:pt>
                <c:pt idx="4" formatCode="#,##0.00;&quot;△&quot;#,##0.00">
                  <c:v>0</c:v>
                </c:pt>
              </c:numCache>
            </c:numRef>
          </c:val>
          <c:extLst>
            <c:ext xmlns:c16="http://schemas.microsoft.com/office/drawing/2014/chart" uri="{C3380CC4-5D6E-409C-BE32-E72D297353CC}">
              <c16:uniqueId val="{00000000-5759-403D-AA66-0387D34D0C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5759-403D-AA66-0387D34D0C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441.9</c:v>
                </c:pt>
                <c:pt idx="1">
                  <c:v>495.83</c:v>
                </c:pt>
                <c:pt idx="2">
                  <c:v>463.27</c:v>
                </c:pt>
                <c:pt idx="3">
                  <c:v>488.19</c:v>
                </c:pt>
                <c:pt idx="4">
                  <c:v>535.84</c:v>
                </c:pt>
              </c:numCache>
            </c:numRef>
          </c:val>
          <c:extLst>
            <c:ext xmlns:c16="http://schemas.microsoft.com/office/drawing/2014/chart" uri="{C3380CC4-5D6E-409C-BE32-E72D297353CC}">
              <c16:uniqueId val="{00000000-2BBC-41E5-B93A-A6FAF966B2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2BBC-41E5-B93A-A6FAF966B2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158.43</c:v>
                </c:pt>
                <c:pt idx="1">
                  <c:v>141.91999999999999</c:v>
                </c:pt>
                <c:pt idx="2">
                  <c:v>126.36</c:v>
                </c:pt>
                <c:pt idx="3">
                  <c:v>112.08</c:v>
                </c:pt>
                <c:pt idx="4">
                  <c:v>96.55</c:v>
                </c:pt>
              </c:numCache>
            </c:numRef>
          </c:val>
          <c:extLst>
            <c:ext xmlns:c16="http://schemas.microsoft.com/office/drawing/2014/chart" uri="{C3380CC4-5D6E-409C-BE32-E72D297353CC}">
              <c16:uniqueId val="{00000000-01C3-42F0-B9E0-AA66CF1E09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01C3-42F0-B9E0-AA66CF1E09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87.83</c:v>
                </c:pt>
                <c:pt idx="1">
                  <c:v>85.9</c:v>
                </c:pt>
                <c:pt idx="2">
                  <c:v>90.43</c:v>
                </c:pt>
                <c:pt idx="3">
                  <c:v>91.43</c:v>
                </c:pt>
                <c:pt idx="4">
                  <c:v>88.19</c:v>
                </c:pt>
              </c:numCache>
            </c:numRef>
          </c:val>
          <c:extLst>
            <c:ext xmlns:c16="http://schemas.microsoft.com/office/drawing/2014/chart" uri="{C3380CC4-5D6E-409C-BE32-E72D297353CC}">
              <c16:uniqueId val="{00000000-CFD8-40AF-9498-04EB8E6E63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CFD8-40AF-9498-04EB8E6E63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184</c:v>
                </c:pt>
                <c:pt idx="1">
                  <c:v>188.18</c:v>
                </c:pt>
                <c:pt idx="2">
                  <c:v>179.04</c:v>
                </c:pt>
                <c:pt idx="3">
                  <c:v>177.56</c:v>
                </c:pt>
                <c:pt idx="4">
                  <c:v>184.68</c:v>
                </c:pt>
              </c:numCache>
            </c:numRef>
          </c:val>
          <c:extLst>
            <c:ext xmlns:c16="http://schemas.microsoft.com/office/drawing/2014/chart" uri="{C3380CC4-5D6E-409C-BE32-E72D297353CC}">
              <c16:uniqueId val="{00000000-B639-4D28-A505-DE9EDA66A2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B639-4D28-A505-DE9EDA66A2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岡山県　浅口市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34182</v>
      </c>
      <c r="AM8" s="74"/>
      <c r="AN8" s="74"/>
      <c r="AO8" s="74"/>
      <c r="AP8" s="74"/>
      <c r="AQ8" s="74"/>
      <c r="AR8" s="74"/>
      <c r="AS8" s="74"/>
      <c r="AT8" s="70">
        <f>データ!$S$6</f>
        <v>66.459999999999994</v>
      </c>
      <c r="AU8" s="71"/>
      <c r="AV8" s="71"/>
      <c r="AW8" s="71"/>
      <c r="AX8" s="71"/>
      <c r="AY8" s="71"/>
      <c r="AZ8" s="71"/>
      <c r="BA8" s="71"/>
      <c r="BB8" s="73">
        <f>データ!$T$6</f>
        <v>514.32000000000005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87.43</v>
      </c>
      <c r="J10" s="71"/>
      <c r="K10" s="71"/>
      <c r="L10" s="71"/>
      <c r="M10" s="71"/>
      <c r="N10" s="71"/>
      <c r="O10" s="72"/>
      <c r="P10" s="73">
        <f>データ!$P$6</f>
        <v>96.83</v>
      </c>
      <c r="Q10" s="73"/>
      <c r="R10" s="73"/>
      <c r="S10" s="73"/>
      <c r="T10" s="73"/>
      <c r="U10" s="73"/>
      <c r="V10" s="73"/>
      <c r="W10" s="74">
        <f>データ!$Q$6</f>
        <v>3170</v>
      </c>
      <c r="X10" s="74"/>
      <c r="Y10" s="74"/>
      <c r="Z10" s="74"/>
      <c r="AA10" s="74"/>
      <c r="AB10" s="74"/>
      <c r="AC10" s="74"/>
      <c r="AD10" s="2"/>
      <c r="AE10" s="2"/>
      <c r="AF10" s="2"/>
      <c r="AG10" s="2"/>
      <c r="AH10" s="4"/>
      <c r="AI10" s="4"/>
      <c r="AJ10" s="4"/>
      <c r="AK10" s="4"/>
      <c r="AL10" s="74">
        <f>データ!$U$6</f>
        <v>33074</v>
      </c>
      <c r="AM10" s="74"/>
      <c r="AN10" s="74"/>
      <c r="AO10" s="74"/>
      <c r="AP10" s="74"/>
      <c r="AQ10" s="74"/>
      <c r="AR10" s="74"/>
      <c r="AS10" s="74"/>
      <c r="AT10" s="70">
        <f>データ!$V$6</f>
        <v>47.38</v>
      </c>
      <c r="AU10" s="71"/>
      <c r="AV10" s="71"/>
      <c r="AW10" s="71"/>
      <c r="AX10" s="71"/>
      <c r="AY10" s="71"/>
      <c r="AZ10" s="71"/>
      <c r="BA10" s="71"/>
      <c r="BB10" s="73">
        <f>データ!$W$6</f>
        <v>698.06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110</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foQrq2tZrLC2OBoXDf4fsP0EgtI9bb9tT3ra6W/07YZMa+WUj2n8kunzcZn0wJX1KgGRPB8T0w1TYEmIi2QQQ==" saltValue="/Je/feg7s2RuGfYyTktq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332160</v>
      </c>
      <c r="D6" s="34">
        <f t="shared" si="3"/>
        <v>46</v>
      </c>
      <c r="E6" s="34">
        <f t="shared" si="3"/>
        <v>1</v>
      </c>
      <c r="F6" s="34">
        <f t="shared" si="3"/>
        <v>0</v>
      </c>
      <c r="G6" s="34">
        <f t="shared" si="3"/>
        <v>1</v>
      </c>
      <c r="H6" s="34" t="str">
        <f t="shared" si="3"/>
        <v>岡山県　浅口市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87.43</v>
      </c>
      <c r="P6" s="35">
        <f t="shared" si="3"/>
        <v>96.83</v>
      </c>
      <c r="Q6" s="35">
        <f t="shared" si="3"/>
        <v>3170</v>
      </c>
      <c r="R6" s="35">
        <f t="shared" si="3"/>
        <v>34182</v>
      </c>
      <c r="S6" s="35">
        <f t="shared" si="3"/>
        <v>66.459999999999994</v>
      </c>
      <c r="T6" s="35">
        <f t="shared" si="3"/>
        <v>514.32000000000005</v>
      </c>
      <c r="U6" s="35">
        <f t="shared" si="3"/>
        <v>33074</v>
      </c>
      <c r="V6" s="35">
        <f t="shared" si="3"/>
        <v>47.38</v>
      </c>
      <c r="W6" s="35">
        <f t="shared" si="3"/>
        <v>698.06</v>
      </c>
      <c r="X6" s="36">
        <f>IF(X7="",NA(),X7)</f>
        <v>99.85</v>
      </c>
      <c r="Y6" s="36">
        <f t="shared" ref="Y6:AG6" si="4">IF(Y7="",NA(),Y7)</f>
        <v>97.97</v>
      </c>
      <c r="Z6" s="36">
        <f t="shared" si="4"/>
        <v>98.9</v>
      </c>
      <c r="AA6" s="36">
        <f t="shared" si="4"/>
        <v>99.02</v>
      </c>
      <c r="AB6" s="36">
        <f t="shared" si="4"/>
        <v>100.24</v>
      </c>
      <c r="AC6" s="36">
        <f t="shared" si="4"/>
        <v>109.64</v>
      </c>
      <c r="AD6" s="36">
        <f t="shared" si="4"/>
        <v>110.95</v>
      </c>
      <c r="AE6" s="36">
        <f t="shared" si="4"/>
        <v>110.68</v>
      </c>
      <c r="AF6" s="36">
        <f t="shared" si="4"/>
        <v>110.66</v>
      </c>
      <c r="AG6" s="36">
        <f t="shared" si="4"/>
        <v>109.01</v>
      </c>
      <c r="AH6" s="35" t="str">
        <f>IF(AH7="","",IF(AH7="-","【-】","【"&amp;SUBSTITUTE(TEXT(AH7,"#,##0.00"),"-","△")&amp;"】"))</f>
        <v>【112.01】</v>
      </c>
      <c r="AI6" s="36">
        <f>IF(AI7="",NA(),AI7)</f>
        <v>0.17</v>
      </c>
      <c r="AJ6" s="36">
        <f t="shared" ref="AJ6:AR6" si="5">IF(AJ7="",NA(),AJ7)</f>
        <v>2.4</v>
      </c>
      <c r="AK6" s="36">
        <f t="shared" si="5"/>
        <v>1.23</v>
      </c>
      <c r="AL6" s="36">
        <f t="shared" si="5"/>
        <v>1.07</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441.9</v>
      </c>
      <c r="AU6" s="36">
        <f t="shared" ref="AU6:BC6" si="6">IF(AU7="",NA(),AU7)</f>
        <v>495.83</v>
      </c>
      <c r="AV6" s="36">
        <f t="shared" si="6"/>
        <v>463.27</v>
      </c>
      <c r="AW6" s="36">
        <f t="shared" si="6"/>
        <v>488.19</v>
      </c>
      <c r="AX6" s="36">
        <f t="shared" si="6"/>
        <v>535.84</v>
      </c>
      <c r="AY6" s="36">
        <f t="shared" si="6"/>
        <v>371.31</v>
      </c>
      <c r="AZ6" s="36">
        <f t="shared" si="6"/>
        <v>377.63</v>
      </c>
      <c r="BA6" s="36">
        <f t="shared" si="6"/>
        <v>357.34</v>
      </c>
      <c r="BB6" s="36">
        <f t="shared" si="6"/>
        <v>366.03</v>
      </c>
      <c r="BC6" s="36">
        <f t="shared" si="6"/>
        <v>365.18</v>
      </c>
      <c r="BD6" s="35" t="str">
        <f>IF(BD7="","",IF(BD7="-","【-】","【"&amp;SUBSTITUTE(TEXT(BD7,"#,##0.00"),"-","△")&amp;"】"))</f>
        <v>【264.97】</v>
      </c>
      <c r="BE6" s="36">
        <f>IF(BE7="",NA(),BE7)</f>
        <v>158.43</v>
      </c>
      <c r="BF6" s="36">
        <f t="shared" ref="BF6:BN6" si="7">IF(BF7="",NA(),BF7)</f>
        <v>141.91999999999999</v>
      </c>
      <c r="BG6" s="36">
        <f t="shared" si="7"/>
        <v>126.36</v>
      </c>
      <c r="BH6" s="36">
        <f t="shared" si="7"/>
        <v>112.08</v>
      </c>
      <c r="BI6" s="36">
        <f t="shared" si="7"/>
        <v>96.55</v>
      </c>
      <c r="BJ6" s="36">
        <f t="shared" si="7"/>
        <v>373.09</v>
      </c>
      <c r="BK6" s="36">
        <f t="shared" si="7"/>
        <v>364.71</v>
      </c>
      <c r="BL6" s="36">
        <f t="shared" si="7"/>
        <v>373.69</v>
      </c>
      <c r="BM6" s="36">
        <f t="shared" si="7"/>
        <v>370.12</v>
      </c>
      <c r="BN6" s="36">
        <f t="shared" si="7"/>
        <v>371.65</v>
      </c>
      <c r="BO6" s="35" t="str">
        <f>IF(BO7="","",IF(BO7="-","【-】","【"&amp;SUBSTITUTE(TEXT(BO7,"#,##0.00"),"-","△")&amp;"】"))</f>
        <v>【266.61】</v>
      </c>
      <c r="BP6" s="36">
        <f>IF(BP7="",NA(),BP7)</f>
        <v>87.83</v>
      </c>
      <c r="BQ6" s="36">
        <f t="shared" ref="BQ6:BY6" si="8">IF(BQ7="",NA(),BQ7)</f>
        <v>85.9</v>
      </c>
      <c r="BR6" s="36">
        <f t="shared" si="8"/>
        <v>90.43</v>
      </c>
      <c r="BS6" s="36">
        <f t="shared" si="8"/>
        <v>91.43</v>
      </c>
      <c r="BT6" s="36">
        <f t="shared" si="8"/>
        <v>88.19</v>
      </c>
      <c r="BU6" s="36">
        <f t="shared" si="8"/>
        <v>99.99</v>
      </c>
      <c r="BV6" s="36">
        <f t="shared" si="8"/>
        <v>100.65</v>
      </c>
      <c r="BW6" s="36">
        <f t="shared" si="8"/>
        <v>99.87</v>
      </c>
      <c r="BX6" s="36">
        <f t="shared" si="8"/>
        <v>100.42</v>
      </c>
      <c r="BY6" s="36">
        <f t="shared" si="8"/>
        <v>98.77</v>
      </c>
      <c r="BZ6" s="35" t="str">
        <f>IF(BZ7="","",IF(BZ7="-","【-】","【"&amp;SUBSTITUTE(TEXT(BZ7,"#,##0.00"),"-","△")&amp;"】"))</f>
        <v>【103.24】</v>
      </c>
      <c r="CA6" s="36">
        <f>IF(CA7="",NA(),CA7)</f>
        <v>184</v>
      </c>
      <c r="CB6" s="36">
        <f t="shared" ref="CB6:CJ6" si="9">IF(CB7="",NA(),CB7)</f>
        <v>188.18</v>
      </c>
      <c r="CC6" s="36">
        <f t="shared" si="9"/>
        <v>179.04</v>
      </c>
      <c r="CD6" s="36">
        <f t="shared" si="9"/>
        <v>177.56</v>
      </c>
      <c r="CE6" s="36">
        <f t="shared" si="9"/>
        <v>184.68</v>
      </c>
      <c r="CF6" s="36">
        <f t="shared" si="9"/>
        <v>171.15</v>
      </c>
      <c r="CG6" s="36">
        <f t="shared" si="9"/>
        <v>170.19</v>
      </c>
      <c r="CH6" s="36">
        <f t="shared" si="9"/>
        <v>171.81</v>
      </c>
      <c r="CI6" s="36">
        <f t="shared" si="9"/>
        <v>171.67</v>
      </c>
      <c r="CJ6" s="36">
        <f t="shared" si="9"/>
        <v>173.67</v>
      </c>
      <c r="CK6" s="35" t="str">
        <f>IF(CK7="","",IF(CK7="-","【-】","【"&amp;SUBSTITUTE(TEXT(CK7,"#,##0.00"),"-","△")&amp;"】"))</f>
        <v>【168.38】</v>
      </c>
      <c r="CL6" s="36">
        <f>IF(CL7="",NA(),CL7)</f>
        <v>49.98</v>
      </c>
      <c r="CM6" s="36">
        <f t="shared" ref="CM6:CU6" si="10">IF(CM7="",NA(),CM7)</f>
        <v>51.21</v>
      </c>
      <c r="CN6" s="36">
        <f t="shared" si="10"/>
        <v>51.53</v>
      </c>
      <c r="CO6" s="36">
        <f t="shared" si="10"/>
        <v>51.11</v>
      </c>
      <c r="CP6" s="36">
        <f t="shared" si="10"/>
        <v>51.76</v>
      </c>
      <c r="CQ6" s="36">
        <f t="shared" si="10"/>
        <v>58.53</v>
      </c>
      <c r="CR6" s="36">
        <f t="shared" si="10"/>
        <v>59.01</v>
      </c>
      <c r="CS6" s="36">
        <f t="shared" si="10"/>
        <v>60.03</v>
      </c>
      <c r="CT6" s="36">
        <f t="shared" si="10"/>
        <v>59.74</v>
      </c>
      <c r="CU6" s="36">
        <f t="shared" si="10"/>
        <v>59.67</v>
      </c>
      <c r="CV6" s="35" t="str">
        <f>IF(CV7="","",IF(CV7="-","【-】","【"&amp;SUBSTITUTE(TEXT(CV7,"#,##0.00"),"-","△")&amp;"】"))</f>
        <v>【60.00】</v>
      </c>
      <c r="CW6" s="36">
        <f>IF(CW7="",NA(),CW7)</f>
        <v>93.5</v>
      </c>
      <c r="CX6" s="36">
        <f t="shared" ref="CX6:DF6" si="11">IF(CX7="",NA(),CX7)</f>
        <v>92.81</v>
      </c>
      <c r="CY6" s="36">
        <f t="shared" si="11"/>
        <v>92.66</v>
      </c>
      <c r="CZ6" s="36">
        <f t="shared" si="11"/>
        <v>92.46</v>
      </c>
      <c r="DA6" s="36">
        <f t="shared" si="11"/>
        <v>92.05</v>
      </c>
      <c r="DB6" s="36">
        <f t="shared" si="11"/>
        <v>85.26</v>
      </c>
      <c r="DC6" s="36">
        <f t="shared" si="11"/>
        <v>85.37</v>
      </c>
      <c r="DD6" s="36">
        <f t="shared" si="11"/>
        <v>84.81</v>
      </c>
      <c r="DE6" s="36">
        <f t="shared" si="11"/>
        <v>84.8</v>
      </c>
      <c r="DF6" s="36">
        <f t="shared" si="11"/>
        <v>84.6</v>
      </c>
      <c r="DG6" s="35" t="str">
        <f>IF(DG7="","",IF(DG7="-","【-】","【"&amp;SUBSTITUTE(TEXT(DG7,"#,##0.00"),"-","△")&amp;"】"))</f>
        <v>【89.80】</v>
      </c>
      <c r="DH6" s="36">
        <f>IF(DH7="",NA(),DH7)</f>
        <v>46.11</v>
      </c>
      <c r="DI6" s="36">
        <f t="shared" ref="DI6:DQ6" si="12">IF(DI7="",NA(),DI7)</f>
        <v>47.2</v>
      </c>
      <c r="DJ6" s="36">
        <f t="shared" si="12"/>
        <v>48.3</v>
      </c>
      <c r="DK6" s="36">
        <f t="shared" si="12"/>
        <v>49.38</v>
      </c>
      <c r="DL6" s="36">
        <f t="shared" si="12"/>
        <v>50.37</v>
      </c>
      <c r="DM6" s="36">
        <f t="shared" si="12"/>
        <v>45.75</v>
      </c>
      <c r="DN6" s="36">
        <f t="shared" si="12"/>
        <v>46.9</v>
      </c>
      <c r="DO6" s="36">
        <f t="shared" si="12"/>
        <v>47.28</v>
      </c>
      <c r="DP6" s="36">
        <f t="shared" si="12"/>
        <v>47.66</v>
      </c>
      <c r="DQ6" s="36">
        <f t="shared" si="12"/>
        <v>48.17</v>
      </c>
      <c r="DR6" s="35" t="str">
        <f>IF(DR7="","",IF(DR7="-","【-】","【"&amp;SUBSTITUTE(TEXT(DR7,"#,##0.00"),"-","△")&amp;"】"))</f>
        <v>【49.59】</v>
      </c>
      <c r="DS6" s="36">
        <f>IF(DS7="",NA(),DS7)</f>
        <v>2.29</v>
      </c>
      <c r="DT6" s="36">
        <f t="shared" ref="DT6:EB6" si="13">IF(DT7="",NA(),DT7)</f>
        <v>2.52</v>
      </c>
      <c r="DU6" s="36">
        <f t="shared" si="13"/>
        <v>2.52</v>
      </c>
      <c r="DV6" s="36">
        <f t="shared" si="13"/>
        <v>2.57</v>
      </c>
      <c r="DW6" s="36">
        <f t="shared" si="13"/>
        <v>3.01</v>
      </c>
      <c r="DX6" s="36">
        <f t="shared" si="13"/>
        <v>10.54</v>
      </c>
      <c r="DY6" s="36">
        <f t="shared" si="13"/>
        <v>12.03</v>
      </c>
      <c r="DZ6" s="36">
        <f t="shared" si="13"/>
        <v>12.19</v>
      </c>
      <c r="EA6" s="36">
        <f t="shared" si="13"/>
        <v>15.1</v>
      </c>
      <c r="EB6" s="36">
        <f t="shared" si="13"/>
        <v>17.12</v>
      </c>
      <c r="EC6" s="35" t="str">
        <f>IF(EC7="","",IF(EC7="-","【-】","【"&amp;SUBSTITUTE(TEXT(EC7,"#,##0.00"),"-","△")&amp;"】"))</f>
        <v>【19.44】</v>
      </c>
      <c r="ED6" s="36">
        <f>IF(ED7="",NA(),ED7)</f>
        <v>0.13</v>
      </c>
      <c r="EE6" s="36">
        <f t="shared" ref="EE6:EM6" si="14">IF(EE7="",NA(),EE7)</f>
        <v>0.39</v>
      </c>
      <c r="EF6" s="36">
        <f t="shared" si="14"/>
        <v>0.37</v>
      </c>
      <c r="EG6" s="36">
        <f t="shared" si="14"/>
        <v>0.22</v>
      </c>
      <c r="EH6" s="36">
        <f t="shared" si="14"/>
        <v>0.27</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332160</v>
      </c>
      <c r="D7" s="38">
        <v>46</v>
      </c>
      <c r="E7" s="38">
        <v>1</v>
      </c>
      <c r="F7" s="38">
        <v>0</v>
      </c>
      <c r="G7" s="38">
        <v>1</v>
      </c>
      <c r="H7" s="38" t="s">
        <v>93</v>
      </c>
      <c r="I7" s="38" t="s">
        <v>94</v>
      </c>
      <c r="J7" s="38" t="s">
        <v>95</v>
      </c>
      <c r="K7" s="38" t="s">
        <v>96</v>
      </c>
      <c r="L7" s="38" t="s">
        <v>97</v>
      </c>
      <c r="M7" s="38" t="s">
        <v>98</v>
      </c>
      <c r="N7" s="39" t="s">
        <v>99</v>
      </c>
      <c r="O7" s="39">
        <v>87.43</v>
      </c>
      <c r="P7" s="39">
        <v>96.83</v>
      </c>
      <c r="Q7" s="39">
        <v>3170</v>
      </c>
      <c r="R7" s="39">
        <v>34182</v>
      </c>
      <c r="S7" s="39">
        <v>66.459999999999994</v>
      </c>
      <c r="T7" s="39">
        <v>514.32000000000005</v>
      </c>
      <c r="U7" s="39">
        <v>33074</v>
      </c>
      <c r="V7" s="39">
        <v>47.38</v>
      </c>
      <c r="W7" s="39">
        <v>698.06</v>
      </c>
      <c r="X7" s="39">
        <v>99.85</v>
      </c>
      <c r="Y7" s="39">
        <v>97.97</v>
      </c>
      <c r="Z7" s="39">
        <v>98.9</v>
      </c>
      <c r="AA7" s="39">
        <v>99.02</v>
      </c>
      <c r="AB7" s="39">
        <v>100.24</v>
      </c>
      <c r="AC7" s="39">
        <v>109.64</v>
      </c>
      <c r="AD7" s="39">
        <v>110.95</v>
      </c>
      <c r="AE7" s="39">
        <v>110.68</v>
      </c>
      <c r="AF7" s="39">
        <v>110.66</v>
      </c>
      <c r="AG7" s="39">
        <v>109.01</v>
      </c>
      <c r="AH7" s="39">
        <v>112.01</v>
      </c>
      <c r="AI7" s="39">
        <v>0.17</v>
      </c>
      <c r="AJ7" s="39">
        <v>2.4</v>
      </c>
      <c r="AK7" s="39">
        <v>1.23</v>
      </c>
      <c r="AL7" s="39">
        <v>1.07</v>
      </c>
      <c r="AM7" s="39">
        <v>0</v>
      </c>
      <c r="AN7" s="39">
        <v>3.62</v>
      </c>
      <c r="AO7" s="39">
        <v>3.91</v>
      </c>
      <c r="AP7" s="39">
        <v>3.56</v>
      </c>
      <c r="AQ7" s="39">
        <v>2.74</v>
      </c>
      <c r="AR7" s="39">
        <v>3.7</v>
      </c>
      <c r="AS7" s="39">
        <v>1.08</v>
      </c>
      <c r="AT7" s="39">
        <v>441.9</v>
      </c>
      <c r="AU7" s="39">
        <v>495.83</v>
      </c>
      <c r="AV7" s="39">
        <v>463.27</v>
      </c>
      <c r="AW7" s="39">
        <v>488.19</v>
      </c>
      <c r="AX7" s="39">
        <v>535.84</v>
      </c>
      <c r="AY7" s="39">
        <v>371.31</v>
      </c>
      <c r="AZ7" s="39">
        <v>377.63</v>
      </c>
      <c r="BA7" s="39">
        <v>357.34</v>
      </c>
      <c r="BB7" s="39">
        <v>366.03</v>
      </c>
      <c r="BC7" s="39">
        <v>365.18</v>
      </c>
      <c r="BD7" s="39">
        <v>264.97000000000003</v>
      </c>
      <c r="BE7" s="39">
        <v>158.43</v>
      </c>
      <c r="BF7" s="39">
        <v>141.91999999999999</v>
      </c>
      <c r="BG7" s="39">
        <v>126.36</v>
      </c>
      <c r="BH7" s="39">
        <v>112.08</v>
      </c>
      <c r="BI7" s="39">
        <v>96.55</v>
      </c>
      <c r="BJ7" s="39">
        <v>373.09</v>
      </c>
      <c r="BK7" s="39">
        <v>364.71</v>
      </c>
      <c r="BL7" s="39">
        <v>373.69</v>
      </c>
      <c r="BM7" s="39">
        <v>370.12</v>
      </c>
      <c r="BN7" s="39">
        <v>371.65</v>
      </c>
      <c r="BO7" s="39">
        <v>266.61</v>
      </c>
      <c r="BP7" s="39">
        <v>87.83</v>
      </c>
      <c r="BQ7" s="39">
        <v>85.9</v>
      </c>
      <c r="BR7" s="39">
        <v>90.43</v>
      </c>
      <c r="BS7" s="39">
        <v>91.43</v>
      </c>
      <c r="BT7" s="39">
        <v>88.19</v>
      </c>
      <c r="BU7" s="39">
        <v>99.99</v>
      </c>
      <c r="BV7" s="39">
        <v>100.65</v>
      </c>
      <c r="BW7" s="39">
        <v>99.87</v>
      </c>
      <c r="BX7" s="39">
        <v>100.42</v>
      </c>
      <c r="BY7" s="39">
        <v>98.77</v>
      </c>
      <c r="BZ7" s="39">
        <v>103.24</v>
      </c>
      <c r="CA7" s="39">
        <v>184</v>
      </c>
      <c r="CB7" s="39">
        <v>188.18</v>
      </c>
      <c r="CC7" s="39">
        <v>179.04</v>
      </c>
      <c r="CD7" s="39">
        <v>177.56</v>
      </c>
      <c r="CE7" s="39">
        <v>184.68</v>
      </c>
      <c r="CF7" s="39">
        <v>171.15</v>
      </c>
      <c r="CG7" s="39">
        <v>170.19</v>
      </c>
      <c r="CH7" s="39">
        <v>171.81</v>
      </c>
      <c r="CI7" s="39">
        <v>171.67</v>
      </c>
      <c r="CJ7" s="39">
        <v>173.67</v>
      </c>
      <c r="CK7" s="39">
        <v>168.38</v>
      </c>
      <c r="CL7" s="39">
        <v>49.98</v>
      </c>
      <c r="CM7" s="39">
        <v>51.21</v>
      </c>
      <c r="CN7" s="39">
        <v>51.53</v>
      </c>
      <c r="CO7" s="39">
        <v>51.11</v>
      </c>
      <c r="CP7" s="39">
        <v>51.76</v>
      </c>
      <c r="CQ7" s="39">
        <v>58.53</v>
      </c>
      <c r="CR7" s="39">
        <v>59.01</v>
      </c>
      <c r="CS7" s="39">
        <v>60.03</v>
      </c>
      <c r="CT7" s="39">
        <v>59.74</v>
      </c>
      <c r="CU7" s="39">
        <v>59.67</v>
      </c>
      <c r="CV7" s="39">
        <v>60</v>
      </c>
      <c r="CW7" s="39">
        <v>93.5</v>
      </c>
      <c r="CX7" s="39">
        <v>92.81</v>
      </c>
      <c r="CY7" s="39">
        <v>92.66</v>
      </c>
      <c r="CZ7" s="39">
        <v>92.46</v>
      </c>
      <c r="DA7" s="39">
        <v>92.05</v>
      </c>
      <c r="DB7" s="39">
        <v>85.26</v>
      </c>
      <c r="DC7" s="39">
        <v>85.37</v>
      </c>
      <c r="DD7" s="39">
        <v>84.81</v>
      </c>
      <c r="DE7" s="39">
        <v>84.8</v>
      </c>
      <c r="DF7" s="39">
        <v>84.6</v>
      </c>
      <c r="DG7" s="39">
        <v>89.8</v>
      </c>
      <c r="DH7" s="39">
        <v>46.11</v>
      </c>
      <c r="DI7" s="39">
        <v>47.2</v>
      </c>
      <c r="DJ7" s="39">
        <v>48.3</v>
      </c>
      <c r="DK7" s="39">
        <v>49.38</v>
      </c>
      <c r="DL7" s="39">
        <v>50.37</v>
      </c>
      <c r="DM7" s="39">
        <v>45.75</v>
      </c>
      <c r="DN7" s="39">
        <v>46.9</v>
      </c>
      <c r="DO7" s="39">
        <v>47.28</v>
      </c>
      <c r="DP7" s="39">
        <v>47.66</v>
      </c>
      <c r="DQ7" s="39">
        <v>48.17</v>
      </c>
      <c r="DR7" s="39">
        <v>49.59</v>
      </c>
      <c r="DS7" s="39">
        <v>2.29</v>
      </c>
      <c r="DT7" s="39">
        <v>2.52</v>
      </c>
      <c r="DU7" s="39">
        <v>2.52</v>
      </c>
      <c r="DV7" s="39">
        <v>2.57</v>
      </c>
      <c r="DW7" s="39">
        <v>3.01</v>
      </c>
      <c r="DX7" s="39">
        <v>10.54</v>
      </c>
      <c r="DY7" s="39">
        <v>12.03</v>
      </c>
      <c r="DZ7" s="39">
        <v>12.19</v>
      </c>
      <c r="EA7" s="39">
        <v>15.1</v>
      </c>
      <c r="EB7" s="39">
        <v>17.12</v>
      </c>
      <c r="EC7" s="39">
        <v>19.440000000000001</v>
      </c>
      <c r="ED7" s="39">
        <v>0.13</v>
      </c>
      <c r="EE7" s="39">
        <v>0.39</v>
      </c>
      <c r="EF7" s="39">
        <v>0.37</v>
      </c>
      <c r="EG7" s="39">
        <v>0.22</v>
      </c>
      <c r="EH7" s="39">
        <v>0.27</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KPC2018031</cp:lastModifiedBy>
  <cp:lastPrinted>2021-02-01T05:44:47Z</cp:lastPrinted>
  <dcterms:created xsi:type="dcterms:W3CDTF">2020-12-04T02:13:23Z</dcterms:created>
  <dcterms:modified xsi:type="dcterms:W3CDTF">2021-02-01T05:55:05Z</dcterms:modified>
  <cp:category/>
</cp:coreProperties>
</file>