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C2018031\Desktop\15浅口市\"/>
    </mc:Choice>
  </mc:AlternateContent>
  <workbookProtection workbookAlgorithmName="SHA-512" workbookHashValue="3u9nMLRnk1DL6B6tCzxFM694IXnUfsmeI5M5BW6anjEIvaBvy1YYPLew9IJULutncFCBoHBxwpieTorZRCkWLg==" workbookSaltValue="IZFsp/QvJ9ZMZ/+cHg6z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<sst xmlns="http://schemas.openxmlformats.org/spreadsheetml/2006/main" count="220" uniqueCount="108">
  <si>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</si>
  <si>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</si>
  <si>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</si>
  <si>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</si>
  <si>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</si>
  <si>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</si>
  <si>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</si>
  <si>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</si>
  <si>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</si>
  <si>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</si>
  <si>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</si>
  <si>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</si>
  <si>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</si>
  <si>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</si>
  <si>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</si>
  <si>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</si>
  <si>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</si>
  <si>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</si>
  <si>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</si>
  <si>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</si>
  <si>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</si>
  <si>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</si>
  <si>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</si>
  <si>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</si>
  <si>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</si>
  <si>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</si>
  <si>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</si>
  <si>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</si>
  <si>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</si>
  <si>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</si>
  <si>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</si>
  <si>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</si>
  <si>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</si>
  <si>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</si>
  <si>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</si>
  <si>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</si>
  <si>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</si>
  <si>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</si>
  <si>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</si>
  <si>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</si>
  <si>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</si>
  <si>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</si>
  <si>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</si>
  <si>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</si>
  <si>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</si>
  <si>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</si>
  <si>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</si>
  <si>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</si>
  <si>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</si>
  <si>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</si>
  <si>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</si>
  <si>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</si>
  <si>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</si>
  <si>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</si>
  <si>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</si>
  <si>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</si>
  <si>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</si>
  <si>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</si>
  <si>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</si>
  <si>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</si>
  <si>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</si>
  <si>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</si>
  <si>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</si>
  <si>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</si>
  <si>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</si>
  <si>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</si>
  <si>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</si>
  <si>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</si>
  <si>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</si>
  <si>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</si>
  <si>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</si>
  <si>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</si>
  <si>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</si>
  <si>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</si>
  <si>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</si>
  <si>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</si>
  <si>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</si>
  <si>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</si>
  <si>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</si>
  <si>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</si>
  <si>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</si>
  <si>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</si>
  <si>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</si>
  <si>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</si>
  <si>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</si>
  <si>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</si>
  <si>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</si>
  <si>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</si>
  <si>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</si>
  <si>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</si>
  <si>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</si>
  <si>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</si>
  <si>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</si>
  <si>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</si>
  <si>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</si>
  <si>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</si>
  <si>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</si>
  <si>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</si>
  <si>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</si>
  <si>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</si>
  <si>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</si>
  <si>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</si>
  <si>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</si>
  <si>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</si>
  <si>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</si>
  <si>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管路経年化率は類似団体平均値を下回っているが、管路更新率は毎年1％以下であり、管路の更新はあまり進んでいない。
　平成30年度に策定した老朽管更新計画に基づき、当面は下水道整備に伴う支障移設を最優先とし、次に漏水が頻発する地区の配管から順次更新を行うことを基本に進めていく。</t>
    <rPh sb="57" eb="59">
      <t>ヘイセイ</t>
    </rPh>
    <rPh sb="61" eb="63">
      <t>ネンド</t>
    </rPh>
    <rPh sb="64" eb="66">
      <t>サクテイ</t>
    </rPh>
    <rPh sb="68" eb="70">
      <t>ロウキュウ</t>
    </rPh>
    <rPh sb="70" eb="71">
      <t>カン</t>
    </rPh>
    <rPh sb="71" eb="73">
      <t>コウシン</t>
    </rPh>
    <rPh sb="76" eb="77">
      <t>モト</t>
    </rPh>
    <rPh sb="80" eb="82">
      <t>トウメン</t>
    </rPh>
    <rPh sb="83" eb="86">
      <t>ゲスイドウ</t>
    </rPh>
    <rPh sb="86" eb="88">
      <t>セイビ</t>
    </rPh>
    <rPh sb="89" eb="90">
      <t>トモナ</t>
    </rPh>
    <rPh sb="91" eb="93">
      <t>シショウ</t>
    </rPh>
    <rPh sb="93" eb="95">
      <t>イセツ</t>
    </rPh>
    <rPh sb="96" eb="97">
      <t>サイ</t>
    </rPh>
    <rPh sb="97" eb="99">
      <t>ユウセン</t>
    </rPh>
    <rPh sb="102" eb="103">
      <t>ツギ</t>
    </rPh>
    <rPh sb="104" eb="106">
      <t>ロウスイ</t>
    </rPh>
    <rPh sb="107" eb="109">
      <t>ヒンパツ</t>
    </rPh>
    <rPh sb="111" eb="113">
      <t>チク</t>
    </rPh>
    <rPh sb="114" eb="116">
      <t>ハイカン</t>
    </rPh>
    <rPh sb="118" eb="120">
      <t>ジュンジ</t>
    </rPh>
    <rPh sb="120" eb="122">
      <t>コウシン</t>
    </rPh>
    <rPh sb="123" eb="124">
      <t>オコナ</t>
    </rPh>
    <rPh sb="128" eb="130">
      <t>キホン</t>
    </rPh>
    <phoneticPr fontId="4"/>
  </si>
  <si>
    <t>収益的収入及び支出の単年度収支は赤字が続いており、経常収支比率及び累積欠損金比率は基準をクリアしていない。単年度収支を黒字にすることを目標に、更なる費用削減と受託工事に係る補償費・設計監督費の確保など、収入増に努めてい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料金回収率は基準の100％を下回っており、類似団体平均値よりも低い状況である。また、給水原価は類似団体平均値を上回っている。
　施設利用率は類似団体平均値を下回っており、50％程度となっている。
　有収率は類似団体平均値を上回っており、前年度と同水準を維持している。漏水調査の実施や市民の通報により発見した漏水箇所の早期修繕などの取り組みを継続し有収率の向上に努める。</t>
    <rPh sb="396" eb="398">
      <t>ゼンネン</t>
    </rPh>
    <rPh sb="398" eb="399">
      <t>ド</t>
    </rPh>
    <rPh sb="400" eb="403">
      <t>ドウスイジュン</t>
    </rPh>
    <rPh sb="404" eb="406">
      <t>イジ</t>
    </rPh>
    <rPh sb="448" eb="450">
      <t>ケイゾク</t>
    </rPh>
    <rPh sb="451" eb="454">
      <t>ユウシュウリツ</t>
    </rPh>
    <rPh sb="455" eb="457">
      <t>コウジョウ</t>
    </rPh>
    <rPh sb="458" eb="459">
      <t>ツト</t>
    </rPh>
    <phoneticPr fontId="4"/>
  </si>
  <si>
    <t xml:space="preserve">将来的な人口減少に伴う給水収益の減少や施設の老朽化に伴う更新費用の増加に見合う財源を確保するため、安定的な事業運営が可能な料金体系の検討を行う必要がある。平成22年度以降単年度赤字が続いているため、収益的収入及び支出の単年度収支を黒字にすることを目標とし、効率的な経営を進めていく。
</t>
    <rPh sb="0" eb="2">
      <t>ショウライ</t>
    </rPh>
    <rPh sb="2" eb="3">
      <t>テキ</t>
    </rPh>
    <rPh sb="4" eb="6">
      <t>ジンコウ</t>
    </rPh>
    <rPh sb="6" eb="8">
      <t>ゲンショウ</t>
    </rPh>
    <rPh sb="9" eb="10">
      <t>トモナ</t>
    </rPh>
    <rPh sb="11" eb="13">
      <t>キュウスイ</t>
    </rPh>
    <rPh sb="13" eb="15">
      <t>シュウエキ</t>
    </rPh>
    <rPh sb="16" eb="18">
      <t>ゲンショウ</t>
    </rPh>
    <rPh sb="19" eb="21">
      <t>シセツ</t>
    </rPh>
    <rPh sb="22" eb="25">
      <t>ロウキュウカ</t>
    </rPh>
    <rPh sb="26" eb="27">
      <t>トモナ</t>
    </rPh>
    <rPh sb="28" eb="30">
      <t>コウシン</t>
    </rPh>
    <rPh sb="30" eb="32">
      <t>ヒヨウ</t>
    </rPh>
    <rPh sb="33" eb="35">
      <t>ゾウカ</t>
    </rPh>
    <rPh sb="36" eb="38">
      <t>ミア</t>
    </rPh>
    <rPh sb="39" eb="41">
      <t>ザイゲン</t>
    </rPh>
    <rPh sb="42" eb="44">
      <t>カクホ</t>
    </rPh>
    <rPh sb="61" eb="63">
      <t>リョウキン</t>
    </rPh>
    <rPh sb="63" eb="65">
      <t>タイケイ</t>
    </rPh>
    <rPh sb="69" eb="70">
      <t>オコナ</t>
    </rPh>
    <rPh sb="71" eb="73">
      <t>ヒツヨウ</t>
    </rPh>
    <rPh sb="128" eb="131">
      <t>コウリツテキ</t>
    </rPh>
    <rPh sb="132" eb="134">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</si>
</sst>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0.94</c:v>
                </c:pt>
                <c:pt idx="1">
                  <c:v>0.13</c:v>
                </c:pt>
                <c:pt idx="2">
                  <c:v>0.39</c:v>
                </c:pt>
                <c:pt idx="3">
                  <c:v>0.37</c:v>
                </c:pt>
                <c:pt idx="4">
                  <c:v>0.22</c:v>
                </c:pt>
              </c:numCache>
            </c:numRef>
          </c:val>
          <c:extLst>
            <c:ext xmlns:c16="http://schemas.microsoft.com/office/drawing/2014/chart" uri="{C3380CC4-5D6E-409C-BE32-E72D297353CC}">
              <c16:uniqueId val="{00000000-DFCB-45C3-9C18-68025F4EF6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DFCB-45C3-9C18-68025F4EF6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50.85</c:v>
                </c:pt>
                <c:pt idx="1">
                  <c:v>49.98</c:v>
                </c:pt>
                <c:pt idx="2">
                  <c:v>51.21</c:v>
                </c:pt>
                <c:pt idx="3">
                  <c:v>51.53</c:v>
                </c:pt>
                <c:pt idx="4">
                  <c:v>51.11</c:v>
                </c:pt>
              </c:numCache>
            </c:numRef>
          </c:val>
          <c:extLst>
            <c:ext xmlns:c16="http://schemas.microsoft.com/office/drawing/2014/chart" uri="{C3380CC4-5D6E-409C-BE32-E72D297353CC}">
              <c16:uniqueId val="{00000000-ECDF-4EC1-96CD-1545371D95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CDF-4EC1-96CD-1545371D95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90.92</c:v>
                </c:pt>
                <c:pt idx="1">
                  <c:v>93.5</c:v>
                </c:pt>
                <c:pt idx="2">
                  <c:v>92.81</c:v>
                </c:pt>
                <c:pt idx="3">
                  <c:v>92.66</c:v>
                </c:pt>
                <c:pt idx="4">
                  <c:v>92.46</c:v>
                </c:pt>
              </c:numCache>
            </c:numRef>
          </c:val>
          <c:extLst>
            <c:ext xmlns:c16="http://schemas.microsoft.com/office/drawing/2014/chart" uri="{C3380CC4-5D6E-409C-BE32-E72D297353CC}">
              <c16:uniqueId val="{00000000-FDF7-4365-AF80-43C0F169B7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FDF7-4365-AF80-43C0F169B7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91.6</c:v>
                </c:pt>
                <c:pt idx="1">
                  <c:v>99.85</c:v>
                </c:pt>
                <c:pt idx="2">
                  <c:v>97.97</c:v>
                </c:pt>
                <c:pt idx="3">
                  <c:v>98.9</c:v>
                </c:pt>
                <c:pt idx="4">
                  <c:v>99.02</c:v>
                </c:pt>
              </c:numCache>
            </c:numRef>
          </c:val>
          <c:extLst>
            <c:ext xmlns:c16="http://schemas.microsoft.com/office/drawing/2014/chart" uri="{C3380CC4-5D6E-409C-BE32-E72D297353CC}">
              <c16:uniqueId val="{00000000-23C3-4101-8788-8664CCA804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3C3-4101-8788-8664CCA804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44.69</c:v>
                </c:pt>
                <c:pt idx="1">
                  <c:v>46.11</c:v>
                </c:pt>
                <c:pt idx="2">
                  <c:v>47.2</c:v>
                </c:pt>
                <c:pt idx="3">
                  <c:v>48.3</c:v>
                </c:pt>
                <c:pt idx="4">
                  <c:v>49.38</c:v>
                </c:pt>
              </c:numCache>
            </c:numRef>
          </c:val>
          <c:extLst>
            <c:ext xmlns:c16="http://schemas.microsoft.com/office/drawing/2014/chart" uri="{C3380CC4-5D6E-409C-BE32-E72D297353CC}">
              <c16:uniqueId val="{00000000-7323-40EB-AA3F-B8CE84DE9D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7323-40EB-AA3F-B8CE84DE9D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2.2599999999999998</c:v>
                </c:pt>
                <c:pt idx="1">
                  <c:v>2.29</c:v>
                </c:pt>
                <c:pt idx="2">
                  <c:v>2.52</c:v>
                </c:pt>
                <c:pt idx="3">
                  <c:v>2.52</c:v>
                </c:pt>
                <c:pt idx="4">
                  <c:v>2.57</c:v>
                </c:pt>
              </c:numCache>
            </c:numRef>
          </c:val>
          <c:extLst>
            <c:ext xmlns:c16="http://schemas.microsoft.com/office/drawing/2014/chart" uri="{C3380CC4-5D6E-409C-BE32-E72D297353CC}">
              <c16:uniqueId val="{00000000-A298-456F-8D2F-D3D3C647D3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A298-456F-8D2F-D3D3C647D3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11.16</c:v>
                </c:pt>
                <c:pt idx="1">
                  <c:v>0.17</c:v>
                </c:pt>
                <c:pt idx="2">
                  <c:v>2.4</c:v>
                </c:pt>
                <c:pt idx="3">
                  <c:v>1.23</c:v>
                </c:pt>
                <c:pt idx="4">
                  <c:v>1.07</c:v>
                </c:pt>
              </c:numCache>
            </c:numRef>
          </c:val>
          <c:extLst>
            <c:ext xmlns:c16="http://schemas.microsoft.com/office/drawing/2014/chart" uri="{C3380CC4-5D6E-409C-BE32-E72D297353CC}">
              <c16:uniqueId val="{00000000-8351-41F8-B4F9-393B047A5F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8351-41F8-B4F9-393B047A5F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392</c:v>
                </c:pt>
                <c:pt idx="1">
                  <c:v>441.9</c:v>
                </c:pt>
                <c:pt idx="2">
                  <c:v>495.83</c:v>
                </c:pt>
                <c:pt idx="3">
                  <c:v>463.27</c:v>
                </c:pt>
                <c:pt idx="4">
                  <c:v>488.19</c:v>
                </c:pt>
              </c:numCache>
            </c:numRef>
          </c:val>
          <c:extLst>
            <c:ext xmlns:c16="http://schemas.microsoft.com/office/drawing/2014/chart" uri="{C3380CC4-5D6E-409C-BE32-E72D297353CC}">
              <c16:uniqueId val="{00000000-D47B-4032-8516-67DF01F561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47B-4032-8516-67DF01F561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174.74</c:v>
                </c:pt>
                <c:pt idx="1">
                  <c:v>158.43</c:v>
                </c:pt>
                <c:pt idx="2">
                  <c:v>141.91999999999999</c:v>
                </c:pt>
                <c:pt idx="3">
                  <c:v>126.36</c:v>
                </c:pt>
                <c:pt idx="4">
                  <c:v>112.08</c:v>
                </c:pt>
              </c:numCache>
            </c:numRef>
          </c:val>
          <c:extLst>
            <c:ext xmlns:c16="http://schemas.microsoft.com/office/drawing/2014/chart" uri="{C3380CC4-5D6E-409C-BE32-E72D297353CC}">
              <c16:uniqueId val="{00000000-74B8-47BA-A295-513D37A7FC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74B8-47BA-A295-513D37A7FC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79.16</c:v>
                </c:pt>
                <c:pt idx="1">
                  <c:v>87.83</c:v>
                </c:pt>
                <c:pt idx="2">
                  <c:v>85.9</c:v>
                </c:pt>
                <c:pt idx="3">
                  <c:v>90.43</c:v>
                </c:pt>
                <c:pt idx="4">
                  <c:v>91.43</c:v>
                </c:pt>
              </c:numCache>
            </c:numRef>
          </c:val>
          <c:extLst>
            <c:ext xmlns:c16="http://schemas.microsoft.com/office/drawing/2014/chart" uri="{C3380CC4-5D6E-409C-BE32-E72D297353CC}">
              <c16:uniqueId val="{00000000-B79C-4242-882A-F83E2DB0B1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B79C-4242-882A-F83E2DB0B1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204.26</c:v>
                </c:pt>
                <c:pt idx="1">
                  <c:v>184</c:v>
                </c:pt>
                <c:pt idx="2">
                  <c:v>188.18</c:v>
                </c:pt>
                <c:pt idx="3">
                  <c:v>179.04</c:v>
                </c:pt>
                <c:pt idx="4">
                  <c:v>177.56</c:v>
                </c:pt>
              </c:numCache>
            </c:numRef>
          </c:val>
          <c:extLst>
            <c:ext xmlns:c16="http://schemas.microsoft.com/office/drawing/2014/chart" uri="{C3380CC4-5D6E-409C-BE32-E72D297353CC}">
              <c16:uniqueId val="{00000000-AC1B-4B01-8639-1C24425160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C1B-4B01-8639-1C24425160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岡山県　浅口市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34498</v>
      </c>
      <c r="AM8" s="60"/>
      <c r="AN8" s="60"/>
      <c r="AO8" s="60"/>
      <c r="AP8" s="60"/>
      <c r="AQ8" s="60"/>
      <c r="AR8" s="60"/>
      <c r="AS8" s="60"/>
      <c r="AT8" s="51">
        <f>データ!$S$6</f>
        <v>66.459999999999994</v>
      </c>
      <c r="AU8" s="52"/>
      <c r="AV8" s="52"/>
      <c r="AW8" s="52"/>
      <c r="AX8" s="52"/>
      <c r="AY8" s="52"/>
      <c r="AZ8" s="52"/>
      <c r="BA8" s="52"/>
      <c r="BB8" s="53">
        <f>データ!$T$6</f>
        <v>519.08000000000004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84.79</v>
      </c>
      <c r="J10" s="52"/>
      <c r="K10" s="52"/>
      <c r="L10" s="52"/>
      <c r="M10" s="52"/>
      <c r="N10" s="52"/>
      <c r="O10" s="63"/>
      <c r="P10" s="53">
        <f>データ!$P$6</f>
        <v>97.16</v>
      </c>
      <c r="Q10" s="53"/>
      <c r="R10" s="53"/>
      <c r="S10" s="53"/>
      <c r="T10" s="53"/>
      <c r="U10" s="53"/>
      <c r="V10" s="53"/>
      <c r="W10" s="60">
        <f>データ!$Q$6</f>
        <v>3110</v>
      </c>
      <c r="X10" s="60"/>
      <c r="Y10" s="60"/>
      <c r="Z10" s="60"/>
      <c r="AA10" s="60"/>
      <c r="AB10" s="60"/>
      <c r="AC10" s="60"/>
      <c r="AD10" s="2"/>
      <c r="AE10" s="2"/>
      <c r="AF10" s="2"/>
      <c r="AG10" s="2"/>
      <c r="AH10" s="4"/>
      <c r="AI10" s="4"/>
      <c r="AJ10" s="4"/>
      <c r="AK10" s="4"/>
      <c r="AL10" s="60">
        <f>データ!$U$6</f>
        <v>33422</v>
      </c>
      <c r="AM10" s="60"/>
      <c r="AN10" s="60"/>
      <c r="AO10" s="60"/>
      <c r="AP10" s="60"/>
      <c r="AQ10" s="60"/>
      <c r="AR10" s="60"/>
      <c r="AS10" s="60"/>
      <c r="AT10" s="51">
        <f>データ!$V$6</f>
        <v>47.38</v>
      </c>
      <c r="AU10" s="52"/>
      <c r="AV10" s="52"/>
      <c r="AW10" s="52"/>
      <c r="AX10" s="52"/>
      <c r="AY10" s="52"/>
      <c r="AZ10" s="52"/>
      <c r="BA10" s="52"/>
      <c r="BB10" s="53">
        <f>データ!$W$6</f>
        <v>705.4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fluloGkp6KugjiFkgGFC9S2ijb+8b2uivMM+NvsB1BqOuNHF04glKIs7DYMztI53m0G6QVYWrRW7wR3vqxiag==" saltValue="dqik1HqXrTFRpjFYdGLF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332160</v>
      </c>
      <c r="D6" s="34">
        <f t="shared" si="3"/>
        <v>46</v>
      </c>
      <c r="E6" s="34">
        <f t="shared" si="3"/>
        <v>1</v>
      </c>
      <c r="F6" s="34">
        <f t="shared" si="3"/>
        <v>0</v>
      </c>
      <c r="G6" s="34">
        <f t="shared" si="3"/>
        <v>1</v>
      </c>
      <c r="H6" s="34" t="str">
        <f t="shared" si="3"/>
        <v>岡山県　浅口市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84.79</v>
      </c>
      <c r="P6" s="35">
        <f t="shared" si="3"/>
        <v>97.16</v>
      </c>
      <c r="Q6" s="35">
        <f t="shared" si="3"/>
        <v>3110</v>
      </c>
      <c r="R6" s="35">
        <f t="shared" si="3"/>
        <v>34498</v>
      </c>
      <c r="S6" s="35">
        <f t="shared" si="3"/>
        <v>66.459999999999994</v>
      </c>
      <c r="T6" s="35">
        <f t="shared" si="3"/>
        <v>519.08000000000004</v>
      </c>
      <c r="U6" s="35">
        <f t="shared" si="3"/>
        <v>33422</v>
      </c>
      <c r="V6" s="35">
        <f t="shared" si="3"/>
        <v>47.38</v>
      </c>
      <c r="W6" s="35">
        <f t="shared" si="3"/>
        <v>705.4</v>
      </c>
      <c r="X6" s="36">
        <f>IF(X7="",NA(),X7)</f>
        <v>91.6</v>
      </c>
      <c r="Y6" s="36">
        <f t="shared" ref="Y6:AG6" si="4">IF(Y7="",NA(),Y7)</f>
        <v>99.85</v>
      </c>
      <c r="Z6" s="36">
        <f t="shared" si="4"/>
        <v>97.97</v>
      </c>
      <c r="AA6" s="36">
        <f t="shared" si="4"/>
        <v>98.9</v>
      </c>
      <c r="AB6" s="36">
        <f t="shared" si="4"/>
        <v>99.02</v>
      </c>
      <c r="AC6" s="36">
        <f t="shared" si="4"/>
        <v>109.04</v>
      </c>
      <c r="AD6" s="36">
        <f t="shared" si="4"/>
        <v>109.64</v>
      </c>
      <c r="AE6" s="36">
        <f t="shared" si="4"/>
        <v>110.95</v>
      </c>
      <c r="AF6" s="36">
        <f t="shared" si="4"/>
        <v>110.68</v>
      </c>
      <c r="AG6" s="36">
        <f t="shared" si="4"/>
        <v>110.66</v>
      </c>
      <c r="AH6" s="35" t="str">
        <f>IF(AH7="","",IF(AH7="-","【-】","【"&amp;SUBSTITUTE(TEXT(AH7,"#,##0.00"),"-","△")&amp;"】"))</f>
        <v>【112.83】</v>
      </c>
      <c r="AI6" s="36">
        <f>IF(AI7="",NA(),AI7)</f>
        <v>11.16</v>
      </c>
      <c r="AJ6" s="36">
        <f t="shared" ref="AJ6:AR6" si="5">IF(AJ7="",NA(),AJ7)</f>
        <v>0.17</v>
      </c>
      <c r="AK6" s="36">
        <f t="shared" si="5"/>
        <v>2.4</v>
      </c>
      <c r="AL6" s="36">
        <f t="shared" si="5"/>
        <v>1.23</v>
      </c>
      <c r="AM6" s="36">
        <f t="shared" si="5"/>
        <v>1.07</v>
      </c>
      <c r="AN6" s="36">
        <f t="shared" si="5"/>
        <v>3.77</v>
      </c>
      <c r="AO6" s="36">
        <f t="shared" si="5"/>
        <v>3.62</v>
      </c>
      <c r="AP6" s="36">
        <f t="shared" si="5"/>
        <v>3.91</v>
      </c>
      <c r="AQ6" s="36">
        <f t="shared" si="5"/>
        <v>3.56</v>
      </c>
      <c r="AR6" s="36">
        <f t="shared" si="5"/>
        <v>2.74</v>
      </c>
      <c r="AS6" s="35" t="str">
        <f>IF(AS7="","",IF(AS7="-","【-】","【"&amp;SUBSTITUTE(TEXT(AS7,"#,##0.00"),"-","△")&amp;"】"))</f>
        <v>【1.05】</v>
      </c>
      <c r="AT6" s="36">
        <f>IF(AT7="",NA(),AT7)</f>
        <v>392</v>
      </c>
      <c r="AU6" s="36">
        <f t="shared" ref="AU6:BC6" si="6">IF(AU7="",NA(),AU7)</f>
        <v>441.9</v>
      </c>
      <c r="AV6" s="36">
        <f t="shared" si="6"/>
        <v>495.83</v>
      </c>
      <c r="AW6" s="36">
        <f t="shared" si="6"/>
        <v>463.27</v>
      </c>
      <c r="AX6" s="36">
        <f t="shared" si="6"/>
        <v>488.19</v>
      </c>
      <c r="AY6" s="36">
        <f t="shared" si="6"/>
        <v>382.09</v>
      </c>
      <c r="AZ6" s="36">
        <f t="shared" si="6"/>
        <v>371.31</v>
      </c>
      <c r="BA6" s="36">
        <f t="shared" si="6"/>
        <v>377.63</v>
      </c>
      <c r="BB6" s="36">
        <f t="shared" si="6"/>
        <v>357.34</v>
      </c>
      <c r="BC6" s="36">
        <f t="shared" si="6"/>
        <v>366.03</v>
      </c>
      <c r="BD6" s="35" t="str">
        <f>IF(BD7="","",IF(BD7="-","【-】","【"&amp;SUBSTITUTE(TEXT(BD7,"#,##0.00"),"-","△")&amp;"】"))</f>
        <v>【261.93】</v>
      </c>
      <c r="BE6" s="36">
        <f>IF(BE7="",NA(),BE7)</f>
        <v>174.74</v>
      </c>
      <c r="BF6" s="36">
        <f t="shared" ref="BF6:BN6" si="7">IF(BF7="",NA(),BF7)</f>
        <v>158.43</v>
      </c>
      <c r="BG6" s="36">
        <f t="shared" si="7"/>
        <v>141.91999999999999</v>
      </c>
      <c r="BH6" s="36">
        <f t="shared" si="7"/>
        <v>126.36</v>
      </c>
      <c r="BI6" s="36">
        <f t="shared" si="7"/>
        <v>112.08</v>
      </c>
      <c r="BJ6" s="36">
        <f t="shared" si="7"/>
        <v>385.06</v>
      </c>
      <c r="BK6" s="36">
        <f t="shared" si="7"/>
        <v>373.09</v>
      </c>
      <c r="BL6" s="36">
        <f t="shared" si="7"/>
        <v>364.71</v>
      </c>
      <c r="BM6" s="36">
        <f t="shared" si="7"/>
        <v>373.69</v>
      </c>
      <c r="BN6" s="36">
        <f t="shared" si="7"/>
        <v>370.12</v>
      </c>
      <c r="BO6" s="35" t="str">
        <f>IF(BO7="","",IF(BO7="-","【-】","【"&amp;SUBSTITUTE(TEXT(BO7,"#,##0.00"),"-","△")&amp;"】"))</f>
        <v>【270.46】</v>
      </c>
      <c r="BP6" s="36">
        <f>IF(BP7="",NA(),BP7)</f>
        <v>79.16</v>
      </c>
      <c r="BQ6" s="36">
        <f t="shared" ref="BQ6:BY6" si="8">IF(BQ7="",NA(),BQ7)</f>
        <v>87.83</v>
      </c>
      <c r="BR6" s="36">
        <f t="shared" si="8"/>
        <v>85.9</v>
      </c>
      <c r="BS6" s="36">
        <f t="shared" si="8"/>
        <v>90.43</v>
      </c>
      <c r="BT6" s="36">
        <f t="shared" si="8"/>
        <v>91.43</v>
      </c>
      <c r="BU6" s="36">
        <f t="shared" si="8"/>
        <v>99.07</v>
      </c>
      <c r="BV6" s="36">
        <f t="shared" si="8"/>
        <v>99.99</v>
      </c>
      <c r="BW6" s="36">
        <f t="shared" si="8"/>
        <v>100.65</v>
      </c>
      <c r="BX6" s="36">
        <f t="shared" si="8"/>
        <v>99.87</v>
      </c>
      <c r="BY6" s="36">
        <f t="shared" si="8"/>
        <v>100.42</v>
      </c>
      <c r="BZ6" s="35" t="str">
        <f>IF(BZ7="","",IF(BZ7="-","【-】","【"&amp;SUBSTITUTE(TEXT(BZ7,"#,##0.00"),"-","△")&amp;"】"))</f>
        <v>【103.91】</v>
      </c>
      <c r="CA6" s="36">
        <f>IF(CA7="",NA(),CA7)</f>
        <v>204.26</v>
      </c>
      <c r="CB6" s="36">
        <f t="shared" ref="CB6:CJ6" si="9">IF(CB7="",NA(),CB7)</f>
        <v>184</v>
      </c>
      <c r="CC6" s="36">
        <f t="shared" si="9"/>
        <v>188.18</v>
      </c>
      <c r="CD6" s="36">
        <f t="shared" si="9"/>
        <v>179.04</v>
      </c>
      <c r="CE6" s="36">
        <f t="shared" si="9"/>
        <v>177.56</v>
      </c>
      <c r="CF6" s="36">
        <f t="shared" si="9"/>
        <v>173.03</v>
      </c>
      <c r="CG6" s="36">
        <f t="shared" si="9"/>
        <v>171.15</v>
      </c>
      <c r="CH6" s="36">
        <f t="shared" si="9"/>
        <v>170.19</v>
      </c>
      <c r="CI6" s="36">
        <f t="shared" si="9"/>
        <v>171.81</v>
      </c>
      <c r="CJ6" s="36">
        <f t="shared" si="9"/>
        <v>171.67</v>
      </c>
      <c r="CK6" s="35" t="str">
        <f>IF(CK7="","",IF(CK7="-","【-】","【"&amp;SUBSTITUTE(TEXT(CK7,"#,##0.00"),"-","△")&amp;"】"))</f>
        <v>【167.11】</v>
      </c>
      <c r="CL6" s="36">
        <f>IF(CL7="",NA(),CL7)</f>
        <v>50.85</v>
      </c>
      <c r="CM6" s="36">
        <f t="shared" ref="CM6:CU6" si="10">IF(CM7="",NA(),CM7)</f>
        <v>49.98</v>
      </c>
      <c r="CN6" s="36">
        <f t="shared" si="10"/>
        <v>51.21</v>
      </c>
      <c r="CO6" s="36">
        <f t="shared" si="10"/>
        <v>51.53</v>
      </c>
      <c r="CP6" s="36">
        <f t="shared" si="10"/>
        <v>51.11</v>
      </c>
      <c r="CQ6" s="36">
        <f t="shared" si="10"/>
        <v>58.58</v>
      </c>
      <c r="CR6" s="36">
        <f t="shared" si="10"/>
        <v>58.53</v>
      </c>
      <c r="CS6" s="36">
        <f t="shared" si="10"/>
        <v>59.01</v>
      </c>
      <c r="CT6" s="36">
        <f t="shared" si="10"/>
        <v>60.03</v>
      </c>
      <c r="CU6" s="36">
        <f t="shared" si="10"/>
        <v>59.74</v>
      </c>
      <c r="CV6" s="35" t="str">
        <f>IF(CV7="","",IF(CV7="-","【-】","【"&amp;SUBSTITUTE(TEXT(CV7,"#,##0.00"),"-","△")&amp;"】"))</f>
        <v>【60.27】</v>
      </c>
      <c r="CW6" s="36">
        <f>IF(CW7="",NA(),CW7)</f>
        <v>90.92</v>
      </c>
      <c r="CX6" s="36">
        <f t="shared" ref="CX6:DF6" si="11">IF(CX7="",NA(),CX7)</f>
        <v>93.5</v>
      </c>
      <c r="CY6" s="36">
        <f t="shared" si="11"/>
        <v>92.81</v>
      </c>
      <c r="CZ6" s="36">
        <f t="shared" si="11"/>
        <v>92.66</v>
      </c>
      <c r="DA6" s="36">
        <f t="shared" si="11"/>
        <v>92.46</v>
      </c>
      <c r="DB6" s="36">
        <f t="shared" si="11"/>
        <v>85.23</v>
      </c>
      <c r="DC6" s="36">
        <f t="shared" si="11"/>
        <v>85.26</v>
      </c>
      <c r="DD6" s="36">
        <f t="shared" si="11"/>
        <v>85.37</v>
      </c>
      <c r="DE6" s="36">
        <f t="shared" si="11"/>
        <v>84.81</v>
      </c>
      <c r="DF6" s="36">
        <f t="shared" si="11"/>
        <v>84.8</v>
      </c>
      <c r="DG6" s="35" t="str">
        <f>IF(DG7="","",IF(DG7="-","【-】","【"&amp;SUBSTITUTE(TEXT(DG7,"#,##0.00"),"-","△")&amp;"】"))</f>
        <v>【89.92】</v>
      </c>
      <c r="DH6" s="36">
        <f>IF(DH7="",NA(),DH7)</f>
        <v>44.69</v>
      </c>
      <c r="DI6" s="36">
        <f t="shared" ref="DI6:DQ6" si="12">IF(DI7="",NA(),DI7)</f>
        <v>46.11</v>
      </c>
      <c r="DJ6" s="36">
        <f t="shared" si="12"/>
        <v>47.2</v>
      </c>
      <c r="DK6" s="36">
        <f t="shared" si="12"/>
        <v>48.3</v>
      </c>
      <c r="DL6" s="36">
        <f t="shared" si="12"/>
        <v>49.38</v>
      </c>
      <c r="DM6" s="36">
        <f t="shared" si="12"/>
        <v>44.31</v>
      </c>
      <c r="DN6" s="36">
        <f t="shared" si="12"/>
        <v>45.75</v>
      </c>
      <c r="DO6" s="36">
        <f t="shared" si="12"/>
        <v>46.9</v>
      </c>
      <c r="DP6" s="36">
        <f t="shared" si="12"/>
        <v>47.28</v>
      </c>
      <c r="DQ6" s="36">
        <f t="shared" si="12"/>
        <v>47.66</v>
      </c>
      <c r="DR6" s="35" t="str">
        <f>IF(DR7="","",IF(DR7="-","【-】","【"&amp;SUBSTITUTE(TEXT(DR7,"#,##0.00"),"-","△")&amp;"】"))</f>
        <v>【48.85】</v>
      </c>
      <c r="DS6" s="36">
        <f>IF(DS7="",NA(),DS7)</f>
        <v>2.2599999999999998</v>
      </c>
      <c r="DT6" s="36">
        <f t="shared" ref="DT6:EB6" si="13">IF(DT7="",NA(),DT7)</f>
        <v>2.29</v>
      </c>
      <c r="DU6" s="36">
        <f t="shared" si="13"/>
        <v>2.52</v>
      </c>
      <c r="DV6" s="36">
        <f t="shared" si="13"/>
        <v>2.52</v>
      </c>
      <c r="DW6" s="36">
        <f t="shared" si="13"/>
        <v>2.57</v>
      </c>
      <c r="DX6" s="36">
        <f t="shared" si="13"/>
        <v>10.09</v>
      </c>
      <c r="DY6" s="36">
        <f t="shared" si="13"/>
        <v>10.54</v>
      </c>
      <c r="DZ6" s="36">
        <f t="shared" si="13"/>
        <v>12.03</v>
      </c>
      <c r="EA6" s="36">
        <f t="shared" si="13"/>
        <v>12.19</v>
      </c>
      <c r="EB6" s="36">
        <f t="shared" si="13"/>
        <v>15.1</v>
      </c>
      <c r="EC6" s="35" t="str">
        <f>IF(EC7="","",IF(EC7="-","【-】","【"&amp;SUBSTITUTE(TEXT(EC7,"#,##0.00"),"-","△")&amp;"】"))</f>
        <v>【17.80】</v>
      </c>
      <c r="ED6" s="36">
        <f>IF(ED7="",NA(),ED7)</f>
        <v>0.94</v>
      </c>
      <c r="EE6" s="36">
        <f t="shared" ref="EE6:EM6" si="14">IF(EE7="",NA(),EE7)</f>
        <v>0.13</v>
      </c>
      <c r="EF6" s="36">
        <f t="shared" si="14"/>
        <v>0.39</v>
      </c>
      <c r="EG6" s="36">
        <f t="shared" si="14"/>
        <v>0.37</v>
      </c>
      <c r="EH6" s="36">
        <f t="shared" si="14"/>
        <v>0.22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332160</v>
      </c>
      <c r="D7" s="38">
        <v>46</v>
      </c>
      <c r="E7" s="38">
        <v>1</v>
      </c>
      <c r="F7" s="38">
        <v>0</v>
      </c>
      <c r="G7" s="38">
        <v>1</v>
      </c>
      <c r="H7" s="38" t="s">
        <v>93</v>
      </c>
      <c r="I7" s="38" t="s">
        <v>94</v>
      </c>
      <c r="J7" s="38" t="s">
        <v>95</v>
      </c>
      <c r="K7" s="38" t="s">
        <v>96</v>
      </c>
      <c r="L7" s="38" t="s">
        <v>97</v>
      </c>
      <c r="M7" s="38" t="s">
        <v>98</v>
      </c>
      <c r="N7" s="39" t="s">
        <v>99</v>
      </c>
      <c r="O7" s="39">
        <v>84.79</v>
      </c>
      <c r="P7" s="39">
        <v>97.16</v>
      </c>
      <c r="Q7" s="39">
        <v>3110</v>
      </c>
      <c r="R7" s="39">
        <v>34498</v>
      </c>
      <c r="S7" s="39">
        <v>66.459999999999994</v>
      </c>
      <c r="T7" s="39">
        <v>519.08000000000004</v>
      </c>
      <c r="U7" s="39">
        <v>33422</v>
      </c>
      <c r="V7" s="39">
        <v>47.38</v>
      </c>
      <c r="W7" s="39">
        <v>705.4</v>
      </c>
      <c r="X7" s="39">
        <v>91.6</v>
      </c>
      <c r="Y7" s="39">
        <v>99.85</v>
      </c>
      <c r="Z7" s="39">
        <v>97.97</v>
      </c>
      <c r="AA7" s="39">
        <v>98.9</v>
      </c>
      <c r="AB7" s="39">
        <v>99.02</v>
      </c>
      <c r="AC7" s="39">
        <v>109.04</v>
      </c>
      <c r="AD7" s="39">
        <v>109.64</v>
      </c>
      <c r="AE7" s="39">
        <v>110.95</v>
      </c>
      <c r="AF7" s="39">
        <v>110.68</v>
      </c>
      <c r="AG7" s="39">
        <v>110.66</v>
      </c>
      <c r="AH7" s="39">
        <v>112.83</v>
      </c>
      <c r="AI7" s="39">
        <v>11.16</v>
      </c>
      <c r="AJ7" s="39">
        <v>0.17</v>
      </c>
      <c r="AK7" s="39">
        <v>2.4</v>
      </c>
      <c r="AL7" s="39">
        <v>1.23</v>
      </c>
      <c r="AM7" s="39">
        <v>1.07</v>
      </c>
      <c r="AN7" s="39">
        <v>3.77</v>
      </c>
      <c r="AO7" s="39">
        <v>3.62</v>
      </c>
      <c r="AP7" s="39">
        <v>3.91</v>
      </c>
      <c r="AQ7" s="39">
        <v>3.56</v>
      </c>
      <c r="AR7" s="39">
        <v>2.74</v>
      </c>
      <c r="AS7" s="39">
        <v>1.05</v>
      </c>
      <c r="AT7" s="39">
        <v>392</v>
      </c>
      <c r="AU7" s="39">
        <v>441.9</v>
      </c>
      <c r="AV7" s="39">
        <v>495.83</v>
      </c>
      <c r="AW7" s="39">
        <v>463.27</v>
      </c>
      <c r="AX7" s="39">
        <v>488.19</v>
      </c>
      <c r="AY7" s="39">
        <v>382.09</v>
      </c>
      <c r="AZ7" s="39">
        <v>371.31</v>
      </c>
      <c r="BA7" s="39">
        <v>377.63</v>
      </c>
      <c r="BB7" s="39">
        <v>357.34</v>
      </c>
      <c r="BC7" s="39">
        <v>366.03</v>
      </c>
      <c r="BD7" s="39">
        <v>261.93</v>
      </c>
      <c r="BE7" s="39">
        <v>174.74</v>
      </c>
      <c r="BF7" s="39">
        <v>158.43</v>
      </c>
      <c r="BG7" s="39">
        <v>141.91999999999999</v>
      </c>
      <c r="BH7" s="39">
        <v>126.36</v>
      </c>
      <c r="BI7" s="39">
        <v>112.08</v>
      </c>
      <c r="BJ7" s="39">
        <v>385.06</v>
      </c>
      <c r="BK7" s="39">
        <v>373.09</v>
      </c>
      <c r="BL7" s="39">
        <v>364.71</v>
      </c>
      <c r="BM7" s="39">
        <v>373.69</v>
      </c>
      <c r="BN7" s="39">
        <v>370.12</v>
      </c>
      <c r="BO7" s="39">
        <v>270.45999999999998</v>
      </c>
      <c r="BP7" s="39">
        <v>79.16</v>
      </c>
      <c r="BQ7" s="39">
        <v>87.83</v>
      </c>
      <c r="BR7" s="39">
        <v>85.9</v>
      </c>
      <c r="BS7" s="39">
        <v>90.43</v>
      </c>
      <c r="BT7" s="39">
        <v>91.43</v>
      </c>
      <c r="BU7" s="39">
        <v>99.07</v>
      </c>
      <c r="BV7" s="39">
        <v>99.99</v>
      </c>
      <c r="BW7" s="39">
        <v>100.65</v>
      </c>
      <c r="BX7" s="39">
        <v>99.87</v>
      </c>
      <c r="BY7" s="39">
        <v>100.42</v>
      </c>
      <c r="BZ7" s="39">
        <v>103.91</v>
      </c>
      <c r="CA7" s="39">
        <v>204.26</v>
      </c>
      <c r="CB7" s="39">
        <v>184</v>
      </c>
      <c r="CC7" s="39">
        <v>188.18</v>
      </c>
      <c r="CD7" s="39">
        <v>179.04</v>
      </c>
      <c r="CE7" s="39">
        <v>177.56</v>
      </c>
      <c r="CF7" s="39">
        <v>173.03</v>
      </c>
      <c r="CG7" s="39">
        <v>171.15</v>
      </c>
      <c r="CH7" s="39">
        <v>170.19</v>
      </c>
      <c r="CI7" s="39">
        <v>171.81</v>
      </c>
      <c r="CJ7" s="39">
        <v>171.67</v>
      </c>
      <c r="CK7" s="39">
        <v>167.11</v>
      </c>
      <c r="CL7" s="39">
        <v>50.85</v>
      </c>
      <c r="CM7" s="39">
        <v>49.98</v>
      </c>
      <c r="CN7" s="39">
        <v>51.21</v>
      </c>
      <c r="CO7" s="39">
        <v>51.53</v>
      </c>
      <c r="CP7" s="39">
        <v>51.11</v>
      </c>
      <c r="CQ7" s="39">
        <v>58.58</v>
      </c>
      <c r="CR7" s="39">
        <v>58.53</v>
      </c>
      <c r="CS7" s="39">
        <v>59.01</v>
      </c>
      <c r="CT7" s="39">
        <v>60.03</v>
      </c>
      <c r="CU7" s="39">
        <v>59.74</v>
      </c>
      <c r="CV7" s="39">
        <v>60.27</v>
      </c>
      <c r="CW7" s="39">
        <v>90.92</v>
      </c>
      <c r="CX7" s="39">
        <v>93.5</v>
      </c>
      <c r="CY7" s="39">
        <v>92.81</v>
      </c>
      <c r="CZ7" s="39">
        <v>92.66</v>
      </c>
      <c r="DA7" s="39">
        <v>92.46</v>
      </c>
      <c r="DB7" s="39">
        <v>85.23</v>
      </c>
      <c r="DC7" s="39">
        <v>85.26</v>
      </c>
      <c r="DD7" s="39">
        <v>85.37</v>
      </c>
      <c r="DE7" s="39">
        <v>84.81</v>
      </c>
      <c r="DF7" s="39">
        <v>84.8</v>
      </c>
      <c r="DG7" s="39">
        <v>89.92</v>
      </c>
      <c r="DH7" s="39">
        <v>44.69</v>
      </c>
      <c r="DI7" s="39">
        <v>46.11</v>
      </c>
      <c r="DJ7" s="39">
        <v>47.2</v>
      </c>
      <c r="DK7" s="39">
        <v>48.3</v>
      </c>
      <c r="DL7" s="39">
        <v>49.38</v>
      </c>
      <c r="DM7" s="39">
        <v>44.31</v>
      </c>
      <c r="DN7" s="39">
        <v>45.75</v>
      </c>
      <c r="DO7" s="39">
        <v>46.9</v>
      </c>
      <c r="DP7" s="39">
        <v>47.28</v>
      </c>
      <c r="DQ7" s="39">
        <v>47.66</v>
      </c>
      <c r="DR7" s="39">
        <v>48.85</v>
      </c>
      <c r="DS7" s="39">
        <v>2.2599999999999998</v>
      </c>
      <c r="DT7" s="39">
        <v>2.29</v>
      </c>
      <c r="DU7" s="39">
        <v>2.52</v>
      </c>
      <c r="DV7" s="39">
        <v>2.52</v>
      </c>
      <c r="DW7" s="39">
        <v>2.57</v>
      </c>
      <c r="DX7" s="39">
        <v>10.09</v>
      </c>
      <c r="DY7" s="39">
        <v>10.54</v>
      </c>
      <c r="DZ7" s="39">
        <v>12.03</v>
      </c>
      <c r="EA7" s="39">
        <v>12.19</v>
      </c>
      <c r="EB7" s="39">
        <v>15.1</v>
      </c>
      <c r="EC7" s="39">
        <v>17.8</v>
      </c>
      <c r="ED7" s="39">
        <v>0.94</v>
      </c>
      <c r="EE7" s="39">
        <v>0.13</v>
      </c>
      <c r="EF7" s="39">
        <v>0.39</v>
      </c>
      <c r="EG7" s="39">
        <v>0.37</v>
      </c>
      <c r="EH7" s="39">
        <v>0.22</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KPC2018031</cp:lastModifiedBy>
  <cp:lastPrinted>2020-01-24T06:44:00Z</cp:lastPrinted>
  <dcterms:created xsi:type="dcterms:W3CDTF">2019-12-05T04:24:49Z</dcterms:created>
  <dcterms:modified xsi:type="dcterms:W3CDTF">2020-01-24T07:32:24Z</dcterms:modified>
  <cp:category/>
</cp:coreProperties>
</file>