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2.52\浅口市役所\01文書管理\H29年度用\10企画財政部\10財政課\財政係\(7)その他財政\地方公営企業\30.1.30_【岡山県市町村課】公営企業に係る「経営比較分析表」の分析等について（その１）\02_提出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<sst xmlns="http://schemas.openxmlformats.org/spreadsheetml/2006/main" count="232" uniqueCount="120">
  <si>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</si>
  <si>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</si>
  <si>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</si>
  <si>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</si>
  <si>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</si>
  <si>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</si>
  <si>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</si>
  <si>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</si>
  <si>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</si>
  <si>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</si>
  <si>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</si>
  <si>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</si>
  <si>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</si>
  <si>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</si>
  <si>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</si>
  <si>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</si>
  <si>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</si>
  <si>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</si>
  <si>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</si>
  <si>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</si>
  <si>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</si>
  <si>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</si>
  <si>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</si>
  <si>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</si>
  <si>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</si>
  <si>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</si>
  <si>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</si>
  <si>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</si>
  <si>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</si>
  <si>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</si>
  <si>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</si>
  <si>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</si>
  <si>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</si>
  <si>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</si>
  <si>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</si>
  <si>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</si>
  <si>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</si>
  <si>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</si>
  <si>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</si>
  <si>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</si>
  <si>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</si>
  <si>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</si>
  <si>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</si>
  <si>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</si>
  <si>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</si>
  <si>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</si>
  <si>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</si>
  <si>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</si>
  <si>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</si>
  <si>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</si>
  <si>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</si>
  <si>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</si>
  <si>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</si>
  <si>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</si>
  <si>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</si>
  <si>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</si>
  <si>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</si>
  <si>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</si>
  <si>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</si>
  <si>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</si>
  <si>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</si>
  <si>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</si>
  <si>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</si>
  <si>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</si>
  <si>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</si>
  <si>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</si>
  <si>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</si>
  <si>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</si>
  <si>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</si>
  <si>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</si>
  <si>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</si>
  <si>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</si>
  <si>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</si>
  <si>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</si>
  <si>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</si>
  <si>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</si>
  <si>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</si>
  <si>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</si>
  <si>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</si>
  <si>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</si>
  <si>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</si>
  <si>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</si>
  <si>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</si>
  <si>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</si>
  <si>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</si>
  <si>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</si>
  <si>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</si>
  <si>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</si>
  <si>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</si>
  <si>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</si>
  <si>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</si>
  <si>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</si>
  <si>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</si>
  <si>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</si>
  <si>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</si>
  <si>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</si>
  <si>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</si>
  <si>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</si>
  <si>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</si>
  <si>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</si>
  <si>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</si>
  <si>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</si>
  <si>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</si>
  <si>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</si>
  <si>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</si>
  <si>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浅口市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</si>
  <si>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</si>
  <si>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</si>
  <si>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</si>
  <si>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</si>
  <si>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</si>
  <si>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</si>
  <si>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</si>
  <si>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</si>
  <si>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</si>
  <si>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</si>
  <si>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</si>
  <si>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入及び支出の単年度収支は赤字が続いており、経常収支比率及び累積欠損金比率は基準をクリアしていない。単年度収支を黒字にすることを目標に、更なる費用削減と受託工事に係る補償費・設計監督費の確保など、収入増に努めている。
　流動比率は基準となる100％を上回っている。現時点では、将来的に、流動資産の減少傾向や流動負債の増加傾向は見込まれない。
　企業債残高対給水収益比率は類似団体と比較して低い状況であるが、これは、近年、主に下水道工事等に伴う配水管移設工事を補償費を財源として行っており、合併以後、企業債の起債をしていないことが大きな要因である。
　料金回収率は基準の100％を下回っており、類似団体平均値よりも低い状況である。また、給水原価は類似団体平均値を上回っている。
　施設利用率は類似団体平均値を下回っており、50％程度となっている。
　有収率は類似団体平均値を上回っている。漏水調査の実施や市民の通報により発見した漏水箇所の早期修繕などに取り組んでいる。
　</t>
    <rPh sb="1" eb="4">
      <t>シュウエキテキ</t>
    </rPh>
    <rPh sb="4" eb="6">
      <t>シュウニュウ</t>
    </rPh>
    <rPh sb="6" eb="7">
      <t>オヨ</t>
    </rPh>
    <rPh sb="8" eb="10">
      <t>シシュツ</t>
    </rPh>
    <rPh sb="11" eb="14">
      <t>タンネンド</t>
    </rPh>
    <rPh sb="14" eb="16">
      <t>シュウシ</t>
    </rPh>
    <rPh sb="17" eb="19">
      <t>アカジ</t>
    </rPh>
    <rPh sb="20" eb="21">
      <t>ツヅ</t>
    </rPh>
    <rPh sb="26" eb="28">
      <t>ケイジョウ</t>
    </rPh>
    <rPh sb="28" eb="30">
      <t>シュウシ</t>
    </rPh>
    <rPh sb="30" eb="32">
      <t>ヒリツ</t>
    </rPh>
    <rPh sb="32" eb="33">
      <t>オヨ</t>
    </rPh>
    <rPh sb="34" eb="36">
      <t>ルイセキ</t>
    </rPh>
    <rPh sb="36" eb="39">
      <t>ケッソンキン</t>
    </rPh>
    <rPh sb="39" eb="41">
      <t>ヒリツ</t>
    </rPh>
    <rPh sb="42" eb="44">
      <t>キジュン</t>
    </rPh>
    <rPh sb="54" eb="57">
      <t>タンネンド</t>
    </rPh>
    <rPh sb="57" eb="59">
      <t>シュウシ</t>
    </rPh>
    <rPh sb="60" eb="62">
      <t>クロジ</t>
    </rPh>
    <rPh sb="68" eb="70">
      <t>モクヒョウ</t>
    </rPh>
    <rPh sb="72" eb="73">
      <t>サラ</t>
    </rPh>
    <rPh sb="75" eb="77">
      <t>ヒヨウ</t>
    </rPh>
    <rPh sb="77" eb="79">
      <t>サクゲン</t>
    </rPh>
    <rPh sb="80" eb="82">
      <t>ジュタク</t>
    </rPh>
    <rPh sb="82" eb="84">
      <t>コウジ</t>
    </rPh>
    <rPh sb="85" eb="86">
      <t>カカ</t>
    </rPh>
    <rPh sb="87" eb="89">
      <t>ホショウ</t>
    </rPh>
    <rPh sb="89" eb="90">
      <t>ヒ</t>
    </rPh>
    <rPh sb="91" eb="93">
      <t>セッケイ</t>
    </rPh>
    <rPh sb="93" eb="95">
      <t>カントク</t>
    </rPh>
    <rPh sb="95" eb="96">
      <t>ヒ</t>
    </rPh>
    <rPh sb="97" eb="99">
      <t>カクホ</t>
    </rPh>
    <rPh sb="102" eb="104">
      <t>シュウニュウ</t>
    </rPh>
    <rPh sb="104" eb="105">
      <t>ゾウ</t>
    </rPh>
    <rPh sb="106" eb="107">
      <t>ツト</t>
    </rPh>
    <rPh sb="114" eb="116">
      <t>リュウドウ</t>
    </rPh>
    <rPh sb="116" eb="118">
      <t>ヒリツ</t>
    </rPh>
    <rPh sb="119" eb="121">
      <t>キジュン</t>
    </rPh>
    <rPh sb="129" eb="131">
      <t>ウワマワ</t>
    </rPh>
    <rPh sb="136" eb="139">
      <t>ゲンジテン</t>
    </rPh>
    <rPh sb="142" eb="145">
      <t>ショウライテキ</t>
    </rPh>
    <rPh sb="147" eb="149">
      <t>リュウドウ</t>
    </rPh>
    <rPh sb="149" eb="151">
      <t>シサン</t>
    </rPh>
    <rPh sb="152" eb="154">
      <t>ゲンショウ</t>
    </rPh>
    <rPh sb="154" eb="156">
      <t>ケイコウ</t>
    </rPh>
    <rPh sb="157" eb="159">
      <t>リュウドウ</t>
    </rPh>
    <rPh sb="159" eb="161">
      <t>フサイ</t>
    </rPh>
    <rPh sb="162" eb="164">
      <t>ゾウカ</t>
    </rPh>
    <rPh sb="164" eb="166">
      <t>ケイコウ</t>
    </rPh>
    <rPh sb="167" eb="169">
      <t>ミコ</t>
    </rPh>
    <rPh sb="176" eb="178">
      <t>キギョウ</t>
    </rPh>
    <rPh sb="178" eb="179">
      <t>サイ</t>
    </rPh>
    <rPh sb="179" eb="181">
      <t>ザンダカ</t>
    </rPh>
    <rPh sb="181" eb="182">
      <t>タイ</t>
    </rPh>
    <rPh sb="182" eb="184">
      <t>キュウスイ</t>
    </rPh>
    <rPh sb="184" eb="186">
      <t>シュウエキ</t>
    </rPh>
    <rPh sb="186" eb="188">
      <t>ヒリツ</t>
    </rPh>
    <rPh sb="189" eb="191">
      <t>ルイジ</t>
    </rPh>
    <rPh sb="191" eb="193">
      <t>ダンタイ</t>
    </rPh>
    <rPh sb="194" eb="196">
      <t>ヒカク</t>
    </rPh>
    <rPh sb="198" eb="199">
      <t>ヒク</t>
    </rPh>
    <rPh sb="200" eb="202">
      <t>ジョウキョウ</t>
    </rPh>
    <rPh sb="211" eb="213">
      <t>キンネン</t>
    </rPh>
    <rPh sb="214" eb="215">
      <t>シュ</t>
    </rPh>
    <rPh sb="216" eb="219">
      <t>ゲスイドウ</t>
    </rPh>
    <rPh sb="219" eb="221">
      <t>コウジ</t>
    </rPh>
    <rPh sb="221" eb="222">
      <t>トウ</t>
    </rPh>
    <rPh sb="223" eb="224">
      <t>トモナ</t>
    </rPh>
    <rPh sb="225" eb="228">
      <t>ハイスイカン</t>
    </rPh>
    <rPh sb="228" eb="230">
      <t>イセツ</t>
    </rPh>
    <rPh sb="230" eb="232">
      <t>コウジ</t>
    </rPh>
    <rPh sb="233" eb="235">
      <t>ホショウ</t>
    </rPh>
    <rPh sb="235" eb="236">
      <t>ヒ</t>
    </rPh>
    <rPh sb="237" eb="239">
      <t>ザイゲン</t>
    </rPh>
    <rPh sb="242" eb="243">
      <t>オコナ</t>
    </rPh>
    <rPh sb="248" eb="250">
      <t>ガッペイ</t>
    </rPh>
    <rPh sb="250" eb="252">
      <t>イゴ</t>
    </rPh>
    <rPh sb="253" eb="255">
      <t>キギョウ</t>
    </rPh>
    <rPh sb="255" eb="256">
      <t>サイ</t>
    </rPh>
    <rPh sb="257" eb="259">
      <t>キサイ</t>
    </rPh>
    <rPh sb="268" eb="269">
      <t>オオ</t>
    </rPh>
    <rPh sb="271" eb="273">
      <t>ヨウイン</t>
    </rPh>
    <rPh sb="279" eb="281">
      <t>リョウキン</t>
    </rPh>
    <rPh sb="281" eb="283">
      <t>カイシュウ</t>
    </rPh>
    <rPh sb="283" eb="284">
      <t>リツ</t>
    </rPh>
    <rPh sb="285" eb="287">
      <t>キジュン</t>
    </rPh>
    <rPh sb="300" eb="302">
      <t>ルイジ</t>
    </rPh>
    <rPh sb="302" eb="304">
      <t>ダンタイ</t>
    </rPh>
    <rPh sb="304" eb="307">
      <t>ヘイキンチ</t>
    </rPh>
    <rPh sb="310" eb="311">
      <t>ヒク</t>
    </rPh>
    <rPh sb="312" eb="314">
      <t>ジョウキョウ</t>
    </rPh>
    <rPh sb="321" eb="323">
      <t>キュウスイ</t>
    </rPh>
    <rPh sb="323" eb="325">
      <t>ゲンカ</t>
    </rPh>
    <rPh sb="326" eb="328">
      <t>ルイジ</t>
    </rPh>
    <rPh sb="328" eb="330">
      <t>ダンタイ</t>
    </rPh>
    <rPh sb="330" eb="333">
      <t>ヘイキンチ</t>
    </rPh>
    <rPh sb="334" eb="336">
      <t>ウワマワ</t>
    </rPh>
    <rPh sb="343" eb="345">
      <t>シセツ</t>
    </rPh>
    <rPh sb="345" eb="348">
      <t>リヨウリツ</t>
    </rPh>
    <rPh sb="349" eb="351">
      <t>ルイジ</t>
    </rPh>
    <rPh sb="351" eb="353">
      <t>ダンタイ</t>
    </rPh>
    <rPh sb="353" eb="355">
      <t>ヘイキン</t>
    </rPh>
    <rPh sb="355" eb="356">
      <t>チ</t>
    </rPh>
    <rPh sb="357" eb="359">
      <t>シタマワ</t>
    </rPh>
    <rPh sb="367" eb="369">
      <t>テイド</t>
    </rPh>
    <rPh sb="405" eb="407">
      <t>シミン</t>
    </rPh>
    <rPh sb="408" eb="410">
      <t>ツウホウ</t>
    </rPh>
    <rPh sb="413" eb="415">
      <t>ハッケン</t>
    </rPh>
    <rPh sb="417" eb="419">
      <t>ロウスイ</t>
    </rPh>
    <rPh sb="419" eb="421">
      <t>カショ</t>
    </rPh>
    <rPh sb="422" eb="424">
      <t>ソウキ</t>
    </rPh>
    <rPh sb="424" eb="426">
      <t>シュウゼン</t>
    </rPh>
    <rPh sb="429" eb="430">
      <t>ト</t>
    </rPh>
    <rPh sb="431" eb="432">
      <t>ク</t>
    </rPh>
    <phoneticPr fontId="4"/>
  </si>
  <si>
    <t>　安定的な給水を確保し、持続するために、施設の更新に計画的に取り組む必要がある。
　また、収益的収入及び支出の単年度収支を黒字にすることを目標とし、将来的には、料金についての検討も含め、財政面の見直しも進めていく。
　平成28年度に策定した経営戦略においても、上記２点を主な目標としており、現状に合わせて見直しをしながら事業を進めていきたいと考えている。</t>
    <rPh sb="1" eb="4">
      <t>アンテイテキ</t>
    </rPh>
    <rPh sb="5" eb="7">
      <t>キュウスイ</t>
    </rPh>
    <rPh sb="8" eb="10">
      <t>カクホ</t>
    </rPh>
    <rPh sb="12" eb="14">
      <t>ジゾク</t>
    </rPh>
    <rPh sb="20" eb="22">
      <t>シセツ</t>
    </rPh>
    <rPh sb="23" eb="25">
      <t>コウシン</t>
    </rPh>
    <rPh sb="26" eb="28">
      <t>ケイカク</t>
    </rPh>
    <rPh sb="28" eb="29">
      <t>テキ</t>
    </rPh>
    <rPh sb="30" eb="31">
      <t>ト</t>
    </rPh>
    <rPh sb="32" eb="33">
      <t>ク</t>
    </rPh>
    <rPh sb="34" eb="36">
      <t>ヒツヨウ</t>
    </rPh>
    <rPh sb="74" eb="76">
      <t>ショウライ</t>
    </rPh>
    <rPh sb="76" eb="77">
      <t>テキ</t>
    </rPh>
    <rPh sb="80" eb="82">
      <t>リョウキン</t>
    </rPh>
    <rPh sb="87" eb="89">
      <t>ケントウ</t>
    </rPh>
    <rPh sb="90" eb="91">
      <t>フク</t>
    </rPh>
    <rPh sb="93" eb="95">
      <t>ザイセイ</t>
    </rPh>
    <rPh sb="95" eb="96">
      <t>メン</t>
    </rPh>
    <rPh sb="97" eb="99">
      <t>ミナオ</t>
    </rPh>
    <rPh sb="101" eb="102">
      <t>スス</t>
    </rPh>
    <rPh sb="116" eb="118">
      <t>サクテイ</t>
    </rPh>
    <rPh sb="135" eb="136">
      <t>オモ</t>
    </rPh>
    <rPh sb="145" eb="147">
      <t>ゲンジョウ</t>
    </rPh>
    <rPh sb="148" eb="149">
      <t>ア</t>
    </rPh>
    <rPh sb="152" eb="154">
      <t>ミナオ</t>
    </rPh>
    <rPh sb="160" eb="162">
      <t>ジギョウ</t>
    </rPh>
    <rPh sb="163" eb="164">
      <t>スス</t>
    </rPh>
    <rPh sb="171" eb="172">
      <t>カンガ</t>
    </rPh>
    <phoneticPr fontId="4"/>
  </si>
  <si>
    <t>　管路経年化率は類似団体平均値を下回っているが、管路更新率は毎年1％以下であり、管路の更新はあまり進んでいない。
　平成29年度より、ポンプ場内の機器等の更新について検討を始めており、管路更新についても、現在策定の準備を行っている更新計画により順次進めていくよう考えている。</t>
    <rPh sb="1" eb="3">
      <t>カンロ</t>
    </rPh>
    <rPh sb="3" eb="6">
      <t>ケイネンカ</t>
    </rPh>
    <rPh sb="6" eb="7">
      <t>リツ</t>
    </rPh>
    <rPh sb="8" eb="10">
      <t>ルイジ</t>
    </rPh>
    <rPh sb="10" eb="12">
      <t>ダンタイ</t>
    </rPh>
    <rPh sb="12" eb="15">
      <t>ヘイキンチ</t>
    </rPh>
    <rPh sb="16" eb="18">
      <t>シタマワ</t>
    </rPh>
    <rPh sb="24" eb="26">
      <t>カンロ</t>
    </rPh>
    <rPh sb="26" eb="28">
      <t>コウシン</t>
    </rPh>
    <rPh sb="28" eb="29">
      <t>リツ</t>
    </rPh>
    <rPh sb="30" eb="32">
      <t>マイトシ</t>
    </rPh>
    <rPh sb="34" eb="36">
      <t>イカ</t>
    </rPh>
    <rPh sb="40" eb="42">
      <t>カンロ</t>
    </rPh>
    <rPh sb="43" eb="45">
      <t>コウシン</t>
    </rPh>
    <rPh sb="49" eb="50">
      <t>スス</t>
    </rPh>
    <rPh sb="58" eb="60">
      <t>ヘイセイ</t>
    </rPh>
    <rPh sb="62" eb="63">
      <t>ネン</t>
    </rPh>
    <rPh sb="63" eb="64">
      <t>ド</t>
    </rPh>
    <rPh sb="70" eb="71">
      <t>ジョウ</t>
    </rPh>
    <rPh sb="71" eb="72">
      <t>ナイ</t>
    </rPh>
    <rPh sb="73" eb="75">
      <t>キキ</t>
    </rPh>
    <rPh sb="75" eb="76">
      <t>トウ</t>
    </rPh>
    <rPh sb="77" eb="79">
      <t>コウシン</t>
    </rPh>
    <rPh sb="83" eb="85">
      <t>ケントウ</t>
    </rPh>
    <rPh sb="86" eb="87">
      <t>ハジ</t>
    </rPh>
    <rPh sb="92" eb="94">
      <t>カンロ</t>
    </rPh>
    <rPh sb="94" eb="96">
      <t>コウシン</t>
    </rPh>
    <rPh sb="102" eb="104">
      <t>ゲンザイ</t>
    </rPh>
    <rPh sb="104" eb="106">
      <t>サクテイ</t>
    </rPh>
    <rPh sb="107" eb="109">
      <t>ジュンビ</t>
    </rPh>
    <rPh sb="110" eb="111">
      <t>オコナ</t>
    </rPh>
    <rPh sb="115" eb="117">
      <t>コウシン</t>
    </rPh>
    <rPh sb="117" eb="119">
      <t>ケイカク</t>
    </rPh>
    <rPh sb="122" eb="124">
      <t>ジュンジ</t>
    </rPh>
    <rPh sb="124" eb="125">
      <t>スス</t>
    </rPh>
    <rPh sb="131" eb="1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</si>
</sst>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7"/>
          <c:y val="0.1580694566902859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0.48</c:v>
                </c:pt>
                <c:pt idx="1">
                  <c:v>0.73</c:v>
                </c:pt>
                <c:pt idx="2">
                  <c:v>0.94</c:v>
                </c:pt>
                <c:pt idx="3">
                  <c:v>0.13</c:v>
                </c:pt>
                <c:pt idx="4">
                  <c:v>0.39</c:v>
                </c:pt>
              </c:numCache>
            </c:numRef>
          </c:val>
        </c:ser>
        <c:dLbls>
          <c:showLegendKey val="0"/>
          <c:showVal val="0"/>
          <c:showCatName val="0"/>
          <c:showSerName val="0"/>
          <c:showPercent val="0"/>
          <c:showBubbleSize val="0"/>
        </c:dLbls>
        <c:gapWidth val="150"/>
        <c:axId val="477123520"/>
        <c:axId val="17295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477123520"/>
        <c:axId val="172955992"/>
      </c:lineChart>
      <c:dateAx>
        <c:axId val="477123520"/>
        <c:scaling>
          <c:orientation val="minMax"/>
        </c:scaling>
        <c:delete val="1"/>
        <c:axPos val="b"/>
        <c:numFmt formatCode="ge" sourceLinked="1"/>
        <c:majorTickMark val="none"/>
        <c:minorTickMark val="none"/>
        <c:tickLblPos val="none"/>
        <c:crossAx val="172955992"/>
        <c:crosses val="autoZero"/>
        <c:auto val="1"/>
        <c:lblOffset val="100"/>
        <c:baseTimeUnit val="years"/>
      </c:dateAx>
      <c:valAx>
        <c:axId val="17295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52.35</c:v>
                </c:pt>
                <c:pt idx="1">
                  <c:v>51.57</c:v>
                </c:pt>
                <c:pt idx="2">
                  <c:v>50.85</c:v>
                </c:pt>
                <c:pt idx="3">
                  <c:v>49.98</c:v>
                </c:pt>
                <c:pt idx="4">
                  <c:v>51.21</c:v>
                </c:pt>
              </c:numCache>
            </c:numRef>
          </c:val>
        </c:ser>
        <c:dLbls>
          <c:showLegendKey val="0"/>
          <c:showVal val="0"/>
          <c:showCatName val="0"/>
          <c:showSerName val="0"/>
          <c:showPercent val="0"/>
          <c:showBubbleSize val="0"/>
        </c:dLbls>
        <c:gapWidth val="150"/>
        <c:axId val="31732040"/>
        <c:axId val="3173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31732040"/>
        <c:axId val="31732432"/>
      </c:lineChart>
      <c:dateAx>
        <c:axId val="31732040"/>
        <c:scaling>
          <c:orientation val="minMax"/>
        </c:scaling>
        <c:delete val="1"/>
        <c:axPos val="b"/>
        <c:numFmt formatCode="ge" sourceLinked="1"/>
        <c:majorTickMark val="none"/>
        <c:minorTickMark val="none"/>
        <c:tickLblPos val="none"/>
        <c:crossAx val="31732432"/>
        <c:crosses val="autoZero"/>
        <c:auto val="1"/>
        <c:lblOffset val="100"/>
        <c:baseTimeUnit val="years"/>
      </c:dateAx>
      <c:valAx>
        <c:axId val="3173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3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91.36</c:v>
                </c:pt>
                <c:pt idx="1">
                  <c:v>91.82</c:v>
                </c:pt>
                <c:pt idx="2">
                  <c:v>90.92</c:v>
                </c:pt>
                <c:pt idx="3">
                  <c:v>93.5</c:v>
                </c:pt>
                <c:pt idx="4">
                  <c:v>92.81</c:v>
                </c:pt>
              </c:numCache>
            </c:numRef>
          </c:val>
        </c:ser>
        <c:dLbls>
          <c:showLegendKey val="0"/>
          <c:showVal val="0"/>
          <c:showCatName val="0"/>
          <c:showSerName val="0"/>
          <c:showPercent val="0"/>
          <c:showBubbleSize val="0"/>
        </c:dLbls>
        <c:gapWidth val="150"/>
        <c:axId val="478870000"/>
        <c:axId val="47887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478870000"/>
        <c:axId val="478870392"/>
      </c:lineChart>
      <c:dateAx>
        <c:axId val="478870000"/>
        <c:scaling>
          <c:orientation val="minMax"/>
        </c:scaling>
        <c:delete val="1"/>
        <c:axPos val="b"/>
        <c:numFmt formatCode="ge" sourceLinked="1"/>
        <c:majorTickMark val="none"/>
        <c:minorTickMark val="none"/>
        <c:tickLblPos val="none"/>
        <c:crossAx val="478870392"/>
        <c:crosses val="autoZero"/>
        <c:auto val="1"/>
        <c:lblOffset val="100"/>
        <c:baseTimeUnit val="years"/>
      </c:dateAx>
      <c:valAx>
        <c:axId val="47887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96.7</c:v>
                </c:pt>
                <c:pt idx="1">
                  <c:v>99.16</c:v>
                </c:pt>
                <c:pt idx="2">
                  <c:v>91.6</c:v>
                </c:pt>
                <c:pt idx="3">
                  <c:v>99.85</c:v>
                </c:pt>
                <c:pt idx="4">
                  <c:v>97.97</c:v>
                </c:pt>
              </c:numCache>
            </c:numRef>
          </c:val>
        </c:ser>
        <c:dLbls>
          <c:showLegendKey val="0"/>
          <c:showVal val="0"/>
          <c:showCatName val="0"/>
          <c:showSerName val="0"/>
          <c:showPercent val="0"/>
          <c:showBubbleSize val="0"/>
        </c:dLbls>
        <c:gapWidth val="150"/>
        <c:axId val="172957168"/>
        <c:axId val="17295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72957168"/>
        <c:axId val="172957560"/>
      </c:lineChart>
      <c:dateAx>
        <c:axId val="172957168"/>
        <c:scaling>
          <c:orientation val="minMax"/>
        </c:scaling>
        <c:delete val="1"/>
        <c:axPos val="b"/>
        <c:numFmt formatCode="ge" sourceLinked="1"/>
        <c:majorTickMark val="none"/>
        <c:minorTickMark val="none"/>
        <c:tickLblPos val="none"/>
        <c:crossAx val="172957560"/>
        <c:crosses val="autoZero"/>
        <c:auto val="1"/>
        <c:lblOffset val="100"/>
        <c:baseTimeUnit val="years"/>
      </c:dateAx>
      <c:valAx>
        <c:axId val="172957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5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39.97</c:v>
                </c:pt>
                <c:pt idx="1">
                  <c:v>40.72</c:v>
                </c:pt>
                <c:pt idx="2">
                  <c:v>44.69</c:v>
                </c:pt>
                <c:pt idx="3">
                  <c:v>46.11</c:v>
                </c:pt>
                <c:pt idx="4">
                  <c:v>47.2</c:v>
                </c:pt>
              </c:numCache>
            </c:numRef>
          </c:val>
        </c:ser>
        <c:dLbls>
          <c:showLegendKey val="0"/>
          <c:showVal val="0"/>
          <c:showCatName val="0"/>
          <c:showSerName val="0"/>
          <c:showPercent val="0"/>
          <c:showBubbleSize val="0"/>
        </c:dLbls>
        <c:gapWidth val="150"/>
        <c:axId val="172958736"/>
        <c:axId val="17295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72958736"/>
        <c:axId val="172959128"/>
      </c:lineChart>
      <c:dateAx>
        <c:axId val="172958736"/>
        <c:scaling>
          <c:orientation val="minMax"/>
        </c:scaling>
        <c:delete val="1"/>
        <c:axPos val="b"/>
        <c:numFmt formatCode="ge" sourceLinked="1"/>
        <c:majorTickMark val="none"/>
        <c:minorTickMark val="none"/>
        <c:tickLblPos val="none"/>
        <c:crossAx val="172959128"/>
        <c:crosses val="autoZero"/>
        <c:auto val="1"/>
        <c:lblOffset val="100"/>
        <c:baseTimeUnit val="years"/>
      </c:dateAx>
      <c:valAx>
        <c:axId val="17295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5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6"/>
          <c:y val="0.1580694566902859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2.0099999999999998</c:v>
                </c:pt>
                <c:pt idx="1">
                  <c:v>2.0099999999999998</c:v>
                </c:pt>
                <c:pt idx="2">
                  <c:v>2.2599999999999998</c:v>
                </c:pt>
                <c:pt idx="3">
                  <c:v>2.29</c:v>
                </c:pt>
                <c:pt idx="4">
                  <c:v>2.52</c:v>
                </c:pt>
              </c:numCache>
            </c:numRef>
          </c:val>
        </c:ser>
        <c:dLbls>
          <c:showLegendKey val="0"/>
          <c:showVal val="0"/>
          <c:showCatName val="0"/>
          <c:showSerName val="0"/>
          <c:showPercent val="0"/>
          <c:showBubbleSize val="0"/>
        </c:dLbls>
        <c:gapWidth val="150"/>
        <c:axId val="460496608"/>
        <c:axId val="46049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460496608"/>
        <c:axId val="460497784"/>
      </c:lineChart>
      <c:dateAx>
        <c:axId val="460496608"/>
        <c:scaling>
          <c:orientation val="minMax"/>
        </c:scaling>
        <c:delete val="1"/>
        <c:axPos val="b"/>
        <c:numFmt formatCode="ge" sourceLinked="1"/>
        <c:majorTickMark val="none"/>
        <c:minorTickMark val="none"/>
        <c:tickLblPos val="none"/>
        <c:crossAx val="460497784"/>
        <c:crosses val="autoZero"/>
        <c:auto val="1"/>
        <c:lblOffset val="100"/>
        <c:baseTimeUnit val="years"/>
      </c:dateAx>
      <c:valAx>
        <c:axId val="46049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4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54" l="0.70000000000000062" r="0.70000000000000062" t="0.750000000000014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3.8</c:v>
                </c:pt>
                <c:pt idx="1">
                  <c:v>0.97</c:v>
                </c:pt>
                <c:pt idx="2">
                  <c:v>11.16</c:v>
                </c:pt>
                <c:pt idx="3">
                  <c:v>0.17</c:v>
                </c:pt>
                <c:pt idx="4">
                  <c:v>2.4</c:v>
                </c:pt>
              </c:numCache>
            </c:numRef>
          </c:val>
        </c:ser>
        <c:dLbls>
          <c:showLegendKey val="0"/>
          <c:showVal val="0"/>
          <c:showCatName val="0"/>
          <c:showSerName val="0"/>
          <c:showPercent val="0"/>
          <c:showBubbleSize val="0"/>
        </c:dLbls>
        <c:gapWidth val="150"/>
        <c:axId val="478419552"/>
        <c:axId val="47841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478419552"/>
        <c:axId val="478419944"/>
      </c:lineChart>
      <c:dateAx>
        <c:axId val="478419552"/>
        <c:scaling>
          <c:orientation val="minMax"/>
        </c:scaling>
        <c:delete val="1"/>
        <c:axPos val="b"/>
        <c:numFmt formatCode="ge" sourceLinked="1"/>
        <c:majorTickMark val="none"/>
        <c:minorTickMark val="none"/>
        <c:tickLblPos val="none"/>
        <c:crossAx val="478419944"/>
        <c:crosses val="autoZero"/>
        <c:auto val="1"/>
        <c:lblOffset val="100"/>
        <c:baseTimeUnit val="years"/>
      </c:dateAx>
      <c:valAx>
        <c:axId val="478419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648.34</c:v>
                </c:pt>
                <c:pt idx="1">
                  <c:v>814.92</c:v>
                </c:pt>
                <c:pt idx="2">
                  <c:v>392</c:v>
                </c:pt>
                <c:pt idx="3">
                  <c:v>441.9</c:v>
                </c:pt>
                <c:pt idx="4">
                  <c:v>495.83</c:v>
                </c:pt>
              </c:numCache>
            </c:numRef>
          </c:val>
        </c:ser>
        <c:dLbls>
          <c:showLegendKey val="0"/>
          <c:showVal val="0"/>
          <c:showCatName val="0"/>
          <c:showSerName val="0"/>
          <c:showPercent val="0"/>
          <c:showBubbleSize val="0"/>
        </c:dLbls>
        <c:gapWidth val="150"/>
        <c:axId val="478421120"/>
        <c:axId val="47842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478421120"/>
        <c:axId val="478421512"/>
      </c:lineChart>
      <c:dateAx>
        <c:axId val="478421120"/>
        <c:scaling>
          <c:orientation val="minMax"/>
        </c:scaling>
        <c:delete val="1"/>
        <c:axPos val="b"/>
        <c:numFmt formatCode="ge" sourceLinked="1"/>
        <c:majorTickMark val="none"/>
        <c:minorTickMark val="none"/>
        <c:tickLblPos val="none"/>
        <c:crossAx val="478421512"/>
        <c:crosses val="autoZero"/>
        <c:auto val="1"/>
        <c:lblOffset val="100"/>
        <c:baseTimeUnit val="years"/>
      </c:dateAx>
      <c:valAx>
        <c:axId val="478421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196.6</c:v>
                </c:pt>
                <c:pt idx="1">
                  <c:v>185</c:v>
                </c:pt>
                <c:pt idx="2">
                  <c:v>174.74</c:v>
                </c:pt>
                <c:pt idx="3">
                  <c:v>158.43</c:v>
                </c:pt>
                <c:pt idx="4">
                  <c:v>141.91999999999999</c:v>
                </c:pt>
              </c:numCache>
            </c:numRef>
          </c:val>
        </c:ser>
        <c:dLbls>
          <c:showLegendKey val="0"/>
          <c:showVal val="0"/>
          <c:showCatName val="0"/>
          <c:showSerName val="0"/>
          <c:showPercent val="0"/>
          <c:showBubbleSize val="0"/>
        </c:dLbls>
        <c:gapWidth val="150"/>
        <c:axId val="478422688"/>
        <c:axId val="47855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478422688"/>
        <c:axId val="478558424"/>
      </c:lineChart>
      <c:dateAx>
        <c:axId val="478422688"/>
        <c:scaling>
          <c:orientation val="minMax"/>
        </c:scaling>
        <c:delete val="1"/>
        <c:axPos val="b"/>
        <c:numFmt formatCode="ge" sourceLinked="1"/>
        <c:majorTickMark val="none"/>
        <c:minorTickMark val="none"/>
        <c:tickLblPos val="none"/>
        <c:crossAx val="478558424"/>
        <c:crosses val="autoZero"/>
        <c:auto val="1"/>
        <c:lblOffset val="100"/>
        <c:baseTimeUnit val="years"/>
      </c:dateAx>
      <c:valAx>
        <c:axId val="478558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84.53</c:v>
                </c:pt>
                <c:pt idx="1">
                  <c:v>85.5</c:v>
                </c:pt>
                <c:pt idx="2">
                  <c:v>79.16</c:v>
                </c:pt>
                <c:pt idx="3">
                  <c:v>87.83</c:v>
                </c:pt>
                <c:pt idx="4">
                  <c:v>85.9</c:v>
                </c:pt>
              </c:numCache>
            </c:numRef>
          </c:val>
        </c:ser>
        <c:dLbls>
          <c:showLegendKey val="0"/>
          <c:showVal val="0"/>
          <c:showCatName val="0"/>
          <c:showSerName val="0"/>
          <c:showPercent val="0"/>
          <c:showBubbleSize val="0"/>
        </c:dLbls>
        <c:gapWidth val="150"/>
        <c:axId val="478559600"/>
        <c:axId val="47855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478559600"/>
        <c:axId val="478559992"/>
      </c:lineChart>
      <c:dateAx>
        <c:axId val="478559600"/>
        <c:scaling>
          <c:orientation val="minMax"/>
        </c:scaling>
        <c:delete val="1"/>
        <c:axPos val="b"/>
        <c:numFmt formatCode="ge" sourceLinked="1"/>
        <c:majorTickMark val="none"/>
        <c:minorTickMark val="none"/>
        <c:tickLblPos val="none"/>
        <c:crossAx val="478559992"/>
        <c:crosses val="autoZero"/>
        <c:auto val="1"/>
        <c:lblOffset val="100"/>
        <c:baseTimeUnit val="years"/>
      </c:dateAx>
      <c:valAx>
        <c:axId val="47855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5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189.83</c:v>
                </c:pt>
                <c:pt idx="1">
                  <c:v>188.11</c:v>
                </c:pt>
                <c:pt idx="2">
                  <c:v>204.26</c:v>
                </c:pt>
                <c:pt idx="3">
                  <c:v>184</c:v>
                </c:pt>
                <c:pt idx="4">
                  <c:v>188.18</c:v>
                </c:pt>
              </c:numCache>
            </c:numRef>
          </c:val>
        </c:ser>
        <c:dLbls>
          <c:showLegendKey val="0"/>
          <c:showVal val="0"/>
          <c:showCatName val="0"/>
          <c:showSerName val="0"/>
          <c:showPercent val="0"/>
          <c:showBubbleSize val="0"/>
        </c:dLbls>
        <c:gapWidth val="150"/>
        <c:axId val="478561168"/>
        <c:axId val="47856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478561168"/>
        <c:axId val="478561560"/>
      </c:lineChart>
      <c:dateAx>
        <c:axId val="478561168"/>
        <c:scaling>
          <c:orientation val="minMax"/>
        </c:scaling>
        <c:delete val="1"/>
        <c:axPos val="b"/>
        <c:numFmt formatCode="ge" sourceLinked="1"/>
        <c:majorTickMark val="none"/>
        <c:minorTickMark val="none"/>
        <c:tickLblPos val="none"/>
        <c:crossAx val="478561560"/>
        <c:crosses val="autoZero"/>
        <c:auto val="1"/>
        <c:lblOffset val="100"/>
        <c:baseTimeUnit val="years"/>
      </c:dateAx>
      <c:valAx>
        <c:axId val="47856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6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岡山県　浅口市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35108</v>
      </c>
      <c r="AM8" s="61"/>
      <c r="AN8" s="61"/>
      <c r="AO8" s="61"/>
      <c r="AP8" s="61"/>
      <c r="AQ8" s="61"/>
      <c r="AR8" s="61"/>
      <c r="AS8" s="61"/>
      <c r="AT8" s="51">
        <f>データ!$S$6</f>
        <v>66.459999999999994</v>
      </c>
      <c r="AU8" s="52"/>
      <c r="AV8" s="52"/>
      <c r="AW8" s="52"/>
      <c r="AX8" s="52"/>
      <c r="AY8" s="52"/>
      <c r="AZ8" s="52"/>
      <c r="BA8" s="52"/>
      <c r="BB8" s="53">
        <f>データ!$T$6</f>
        <v>528.26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79.2</v>
      </c>
      <c r="J10" s="52"/>
      <c r="K10" s="52"/>
      <c r="L10" s="52"/>
      <c r="M10" s="52"/>
      <c r="N10" s="52"/>
      <c r="O10" s="64"/>
      <c r="P10" s="53">
        <f>データ!$P$6</f>
        <v>96.65</v>
      </c>
      <c r="Q10" s="53"/>
      <c r="R10" s="53"/>
      <c r="S10" s="53"/>
      <c r="T10" s="53"/>
      <c r="U10" s="53"/>
      <c r="V10" s="53"/>
      <c r="W10" s="61">
        <f>データ!$Q$6</f>
        <v>3110</v>
      </c>
      <c r="X10" s="61"/>
      <c r="Y10" s="61"/>
      <c r="Z10" s="61"/>
      <c r="AA10" s="61"/>
      <c r="AB10" s="61"/>
      <c r="AC10" s="61"/>
      <c r="AD10" s="2"/>
      <c r="AE10" s="2"/>
      <c r="AF10" s="2"/>
      <c r="AG10" s="2"/>
      <c r="AH10" s="5"/>
      <c r="AI10" s="5"/>
      <c r="AJ10" s="5"/>
      <c r="AK10" s="5"/>
      <c r="AL10" s="61">
        <f>データ!$U$6</f>
        <v>33848</v>
      </c>
      <c r="AM10" s="61"/>
      <c r="AN10" s="61"/>
      <c r="AO10" s="61"/>
      <c r="AP10" s="61"/>
      <c r="AQ10" s="61"/>
      <c r="AR10" s="61"/>
      <c r="AS10" s="61"/>
      <c r="AT10" s="51">
        <f>データ!$V$6</f>
        <v>47.38</v>
      </c>
      <c r="AU10" s="52"/>
      <c r="AV10" s="52"/>
      <c r="AW10" s="52"/>
      <c r="AX10" s="52"/>
      <c r="AY10" s="52"/>
      <c r="AZ10" s="52"/>
      <c r="BA10" s="52"/>
      <c r="BB10" s="53">
        <f>データ!$W$6</f>
        <v>714.39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332160</v>
      </c>
      <c r="D6" s="34">
        <f t="shared" si="3"/>
        <v>46</v>
      </c>
      <c r="E6" s="34">
        <f t="shared" si="3"/>
        <v>1</v>
      </c>
      <c r="F6" s="34">
        <f t="shared" si="3"/>
        <v>0</v>
      </c>
      <c r="G6" s="34">
        <f t="shared" si="3"/>
        <v>1</v>
      </c>
      <c r="H6" s="34" t="str">
        <f t="shared" si="3"/>
        <v>岡山県　浅口市</v>
      </c>
      <c r="I6" s="34" t="str">
        <f t="shared" si="3"/>
        <v>法適用</v>
      </c>
      <c r="J6" s="34" t="str">
        <f t="shared" si="3"/>
        <v>水道事業</v>
      </c>
      <c r="K6" s="34" t="str">
        <f t="shared" si="3"/>
        <v>末端給水事業</v>
      </c>
      <c r="L6" s="34" t="str">
        <f t="shared" si="3"/>
        <v>A5</v>
      </c>
      <c r="M6" s="34">
        <f t="shared" si="3"/>
        <v>0</v>
      </c>
      <c r="N6" s="35" t="str">
        <f t="shared" si="3"/>
        <v>-</v>
      </c>
      <c r="O6" s="35">
        <f t="shared" si="3"/>
        <v>79.2</v>
      </c>
      <c r="P6" s="35">
        <f t="shared" si="3"/>
        <v>96.65</v>
      </c>
      <c r="Q6" s="35">
        <f t="shared" si="3"/>
        <v>3110</v>
      </c>
      <c r="R6" s="35">
        <f t="shared" si="3"/>
        <v>35108</v>
      </c>
      <c r="S6" s="35">
        <f t="shared" si="3"/>
        <v>66.459999999999994</v>
      </c>
      <c r="T6" s="35">
        <f t="shared" si="3"/>
        <v>528.26</v>
      </c>
      <c r="U6" s="35">
        <f t="shared" si="3"/>
        <v>33848</v>
      </c>
      <c r="V6" s="35">
        <f t="shared" si="3"/>
        <v>47.38</v>
      </c>
      <c r="W6" s="35">
        <f t="shared" si="3"/>
        <v>714.39</v>
      </c>
      <c r="X6" s="36">
        <f>IF(X7="",NA(),X7)</f>
        <v>96.7</v>
      </c>
      <c r="Y6" s="36">
        <f t="shared" ref="Y6:AG6" si="4">IF(Y7="",NA(),Y7)</f>
        <v>99.16</v>
      </c>
      <c r="Z6" s="36">
        <f t="shared" si="4"/>
        <v>91.6</v>
      </c>
      <c r="AA6" s="36">
        <f t="shared" si="4"/>
        <v>99.85</v>
      </c>
      <c r="AB6" s="36">
        <f t="shared" si="4"/>
        <v>97.97</v>
      </c>
      <c r="AC6" s="36">
        <f t="shared" si="4"/>
        <v>106.41</v>
      </c>
      <c r="AD6" s="36">
        <f t="shared" si="4"/>
        <v>106.89</v>
      </c>
      <c r="AE6" s="36">
        <f t="shared" si="4"/>
        <v>109.04</v>
      </c>
      <c r="AF6" s="36">
        <f t="shared" si="4"/>
        <v>109.64</v>
      </c>
      <c r="AG6" s="36">
        <f t="shared" si="4"/>
        <v>110.95</v>
      </c>
      <c r="AH6" s="35" t="str">
        <f>IF(AH7="","",IF(AH7="-","【-】","【"&amp;SUBSTITUTE(TEXT(AH7,"#,##0.00"),"-","△")&amp;"】"))</f>
        <v>【114.35】</v>
      </c>
      <c r="AI6" s="36">
        <f>IF(AI7="",NA(),AI7)</f>
        <v>3.8</v>
      </c>
      <c r="AJ6" s="36">
        <f t="shared" ref="AJ6:AR6" si="5">IF(AJ7="",NA(),AJ7)</f>
        <v>0.97</v>
      </c>
      <c r="AK6" s="36">
        <f t="shared" si="5"/>
        <v>11.16</v>
      </c>
      <c r="AL6" s="36">
        <f t="shared" si="5"/>
        <v>0.17</v>
      </c>
      <c r="AM6" s="36">
        <f t="shared" si="5"/>
        <v>2.4</v>
      </c>
      <c r="AN6" s="36">
        <f t="shared" si="5"/>
        <v>6.33</v>
      </c>
      <c r="AO6" s="36">
        <f t="shared" si="5"/>
        <v>7.76</v>
      </c>
      <c r="AP6" s="36">
        <f t="shared" si="5"/>
        <v>3.77</v>
      </c>
      <c r="AQ6" s="36">
        <f t="shared" si="5"/>
        <v>3.62</v>
      </c>
      <c r="AR6" s="36">
        <f t="shared" si="5"/>
        <v>3.91</v>
      </c>
      <c r="AS6" s="35" t="str">
        <f>IF(AS7="","",IF(AS7="-","【-】","【"&amp;SUBSTITUTE(TEXT(AS7,"#,##0.00"),"-","△")&amp;"】"))</f>
        <v>【0.79】</v>
      </c>
      <c r="AT6" s="36">
        <f>IF(AT7="",NA(),AT7)</f>
        <v>648.34</v>
      </c>
      <c r="AU6" s="36">
        <f t="shared" ref="AU6:BC6" si="6">IF(AU7="",NA(),AU7)</f>
        <v>814.92</v>
      </c>
      <c r="AV6" s="36">
        <f t="shared" si="6"/>
        <v>392</v>
      </c>
      <c r="AW6" s="36">
        <f t="shared" si="6"/>
        <v>441.9</v>
      </c>
      <c r="AX6" s="36">
        <f t="shared" si="6"/>
        <v>495.83</v>
      </c>
      <c r="AY6" s="36">
        <f t="shared" si="6"/>
        <v>852.01</v>
      </c>
      <c r="AZ6" s="36">
        <f t="shared" si="6"/>
        <v>909.68</v>
      </c>
      <c r="BA6" s="36">
        <f t="shared" si="6"/>
        <v>382.09</v>
      </c>
      <c r="BB6" s="36">
        <f t="shared" si="6"/>
        <v>371.31</v>
      </c>
      <c r="BC6" s="36">
        <f t="shared" si="6"/>
        <v>377.63</v>
      </c>
      <c r="BD6" s="35" t="str">
        <f>IF(BD7="","",IF(BD7="-","【-】","【"&amp;SUBSTITUTE(TEXT(BD7,"#,##0.00"),"-","△")&amp;"】"))</f>
        <v>【262.87】</v>
      </c>
      <c r="BE6" s="36">
        <f>IF(BE7="",NA(),BE7)</f>
        <v>196.6</v>
      </c>
      <c r="BF6" s="36">
        <f t="shared" ref="BF6:BN6" si="7">IF(BF7="",NA(),BF7)</f>
        <v>185</v>
      </c>
      <c r="BG6" s="36">
        <f t="shared" si="7"/>
        <v>174.74</v>
      </c>
      <c r="BH6" s="36">
        <f t="shared" si="7"/>
        <v>158.43</v>
      </c>
      <c r="BI6" s="36">
        <f t="shared" si="7"/>
        <v>141.91999999999999</v>
      </c>
      <c r="BJ6" s="36">
        <f t="shared" si="7"/>
        <v>391.4</v>
      </c>
      <c r="BK6" s="36">
        <f t="shared" si="7"/>
        <v>382.65</v>
      </c>
      <c r="BL6" s="36">
        <f t="shared" si="7"/>
        <v>385.06</v>
      </c>
      <c r="BM6" s="36">
        <f t="shared" si="7"/>
        <v>373.09</v>
      </c>
      <c r="BN6" s="36">
        <f t="shared" si="7"/>
        <v>364.71</v>
      </c>
      <c r="BO6" s="35" t="str">
        <f>IF(BO7="","",IF(BO7="-","【-】","【"&amp;SUBSTITUTE(TEXT(BO7,"#,##0.00"),"-","△")&amp;"】"))</f>
        <v>【270.87】</v>
      </c>
      <c r="BP6" s="36">
        <f>IF(BP7="",NA(),BP7)</f>
        <v>84.53</v>
      </c>
      <c r="BQ6" s="36">
        <f t="shared" ref="BQ6:BY6" si="8">IF(BQ7="",NA(),BQ7)</f>
        <v>85.5</v>
      </c>
      <c r="BR6" s="36">
        <f t="shared" si="8"/>
        <v>79.16</v>
      </c>
      <c r="BS6" s="36">
        <f t="shared" si="8"/>
        <v>87.83</v>
      </c>
      <c r="BT6" s="36">
        <f t="shared" si="8"/>
        <v>85.9</v>
      </c>
      <c r="BU6" s="36">
        <f t="shared" si="8"/>
        <v>95.91</v>
      </c>
      <c r="BV6" s="36">
        <f t="shared" si="8"/>
        <v>96.1</v>
      </c>
      <c r="BW6" s="36">
        <f t="shared" si="8"/>
        <v>99.07</v>
      </c>
      <c r="BX6" s="36">
        <f t="shared" si="8"/>
        <v>99.99</v>
      </c>
      <c r="BY6" s="36">
        <f t="shared" si="8"/>
        <v>100.65</v>
      </c>
      <c r="BZ6" s="35" t="str">
        <f>IF(BZ7="","",IF(BZ7="-","【-】","【"&amp;SUBSTITUTE(TEXT(BZ7,"#,##0.00"),"-","△")&amp;"】"))</f>
        <v>【105.59】</v>
      </c>
      <c r="CA6" s="36">
        <f>IF(CA7="",NA(),CA7)</f>
        <v>189.83</v>
      </c>
      <c r="CB6" s="36">
        <f t="shared" ref="CB6:CJ6" si="9">IF(CB7="",NA(),CB7)</f>
        <v>188.11</v>
      </c>
      <c r="CC6" s="36">
        <f t="shared" si="9"/>
        <v>204.26</v>
      </c>
      <c r="CD6" s="36">
        <f t="shared" si="9"/>
        <v>184</v>
      </c>
      <c r="CE6" s="36">
        <f t="shared" si="9"/>
        <v>188.18</v>
      </c>
      <c r="CF6" s="36">
        <f t="shared" si="9"/>
        <v>179.29</v>
      </c>
      <c r="CG6" s="36">
        <f t="shared" si="9"/>
        <v>178.39</v>
      </c>
      <c r="CH6" s="36">
        <f t="shared" si="9"/>
        <v>173.03</v>
      </c>
      <c r="CI6" s="36">
        <f t="shared" si="9"/>
        <v>171.15</v>
      </c>
      <c r="CJ6" s="36">
        <f t="shared" si="9"/>
        <v>170.19</v>
      </c>
      <c r="CK6" s="35" t="str">
        <f>IF(CK7="","",IF(CK7="-","【-】","【"&amp;SUBSTITUTE(TEXT(CK7,"#,##0.00"),"-","△")&amp;"】"))</f>
        <v>【163.27】</v>
      </c>
      <c r="CL6" s="36">
        <f>IF(CL7="",NA(),CL7)</f>
        <v>52.35</v>
      </c>
      <c r="CM6" s="36">
        <f t="shared" ref="CM6:CU6" si="10">IF(CM7="",NA(),CM7)</f>
        <v>51.57</v>
      </c>
      <c r="CN6" s="36">
        <f t="shared" si="10"/>
        <v>50.85</v>
      </c>
      <c r="CO6" s="36">
        <f t="shared" si="10"/>
        <v>49.98</v>
      </c>
      <c r="CP6" s="36">
        <f t="shared" si="10"/>
        <v>51.21</v>
      </c>
      <c r="CQ6" s="36">
        <f t="shared" si="10"/>
        <v>59.09</v>
      </c>
      <c r="CR6" s="36">
        <f t="shared" si="10"/>
        <v>59.23</v>
      </c>
      <c r="CS6" s="36">
        <f t="shared" si="10"/>
        <v>58.58</v>
      </c>
      <c r="CT6" s="36">
        <f t="shared" si="10"/>
        <v>58.53</v>
      </c>
      <c r="CU6" s="36">
        <f t="shared" si="10"/>
        <v>59.01</v>
      </c>
      <c r="CV6" s="35" t="str">
        <f>IF(CV7="","",IF(CV7="-","【-】","【"&amp;SUBSTITUTE(TEXT(CV7,"#,##0.00"),"-","△")&amp;"】"))</f>
        <v>【59.94】</v>
      </c>
      <c r="CW6" s="36">
        <f>IF(CW7="",NA(),CW7)</f>
        <v>91.36</v>
      </c>
      <c r="CX6" s="36">
        <f t="shared" ref="CX6:DF6" si="11">IF(CX7="",NA(),CX7)</f>
        <v>91.82</v>
      </c>
      <c r="CY6" s="36">
        <f t="shared" si="11"/>
        <v>90.92</v>
      </c>
      <c r="CZ6" s="36">
        <f t="shared" si="11"/>
        <v>93.5</v>
      </c>
      <c r="DA6" s="36">
        <f t="shared" si="11"/>
        <v>92.81</v>
      </c>
      <c r="DB6" s="36">
        <f t="shared" si="11"/>
        <v>85.4</v>
      </c>
      <c r="DC6" s="36">
        <f t="shared" si="11"/>
        <v>85.53</v>
      </c>
      <c r="DD6" s="36">
        <f t="shared" si="11"/>
        <v>85.23</v>
      </c>
      <c r="DE6" s="36">
        <f t="shared" si="11"/>
        <v>85.26</v>
      </c>
      <c r="DF6" s="36">
        <f t="shared" si="11"/>
        <v>85.37</v>
      </c>
      <c r="DG6" s="35" t="str">
        <f>IF(DG7="","",IF(DG7="-","【-】","【"&amp;SUBSTITUTE(TEXT(DG7,"#,##0.00"),"-","△")&amp;"】"))</f>
        <v>【90.22】</v>
      </c>
      <c r="DH6" s="36">
        <f>IF(DH7="",NA(),DH7)</f>
        <v>39.97</v>
      </c>
      <c r="DI6" s="36">
        <f t="shared" ref="DI6:DQ6" si="12">IF(DI7="",NA(),DI7)</f>
        <v>40.72</v>
      </c>
      <c r="DJ6" s="36">
        <f t="shared" si="12"/>
        <v>44.69</v>
      </c>
      <c r="DK6" s="36">
        <f t="shared" si="12"/>
        <v>46.11</v>
      </c>
      <c r="DL6" s="36">
        <f t="shared" si="12"/>
        <v>47.2</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2.0099999999999998</v>
      </c>
      <c r="DT6" s="36">
        <f t="shared" ref="DT6:EB6" si="13">IF(DT7="",NA(),DT7)</f>
        <v>2.0099999999999998</v>
      </c>
      <c r="DU6" s="36">
        <f t="shared" si="13"/>
        <v>2.2599999999999998</v>
      </c>
      <c r="DV6" s="36">
        <f t="shared" si="13"/>
        <v>2.29</v>
      </c>
      <c r="DW6" s="36">
        <f t="shared" si="13"/>
        <v>2.52</v>
      </c>
      <c r="DX6" s="36">
        <f t="shared" si="13"/>
        <v>7.8</v>
      </c>
      <c r="DY6" s="36">
        <f t="shared" si="13"/>
        <v>8.39</v>
      </c>
      <c r="DZ6" s="36">
        <f t="shared" si="13"/>
        <v>10.09</v>
      </c>
      <c r="EA6" s="36">
        <f t="shared" si="13"/>
        <v>10.54</v>
      </c>
      <c r="EB6" s="36">
        <f t="shared" si="13"/>
        <v>12.03</v>
      </c>
      <c r="EC6" s="35" t="str">
        <f>IF(EC7="","",IF(EC7="-","【-】","【"&amp;SUBSTITUTE(TEXT(EC7,"#,##0.00"),"-","△")&amp;"】"))</f>
        <v>【15.00】</v>
      </c>
      <c r="ED6" s="36">
        <f>IF(ED7="",NA(),ED7)</f>
        <v>0.48</v>
      </c>
      <c r="EE6" s="36">
        <f t="shared" ref="EE6:EM6" si="14">IF(EE7="",NA(),EE7)</f>
        <v>0.73</v>
      </c>
      <c r="EF6" s="36">
        <f t="shared" si="14"/>
        <v>0.94</v>
      </c>
      <c r="EG6" s="36">
        <f t="shared" si="14"/>
        <v>0.13</v>
      </c>
      <c r="EH6" s="36">
        <f t="shared" si="14"/>
        <v>0.39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332160</v>
      </c>
      <c r="D7" s="38">
        <v>46</v>
      </c>
      <c r="E7" s="38">
        <v>1</v>
      </c>
      <c r="F7" s="38">
        <v>0</v>
      </c>
      <c r="G7" s="38">
        <v>1</v>
      </c>
      <c r="H7" s="38" t="s">
        <v>105</v>
      </c>
      <c r="I7" s="38" t="s">
        <v>106</v>
      </c>
      <c r="J7" s="38" t="s">
        <v>107</v>
      </c>
      <c r="K7" s="38" t="s">
        <v>108</v>
      </c>
      <c r="L7" s="38" t="s">
        <v>109</v>
      </c>
      <c r="M7" s="38"/>
      <c r="N7" s="39" t="s">
        <v>110</v>
      </c>
      <c r="O7" s="39">
        <v>79.2</v>
      </c>
      <c r="P7" s="39">
        <v>96.65</v>
      </c>
      <c r="Q7" s="39">
        <v>3110</v>
      </c>
      <c r="R7" s="39">
        <v>35108</v>
      </c>
      <c r="S7" s="39">
        <v>66.459999999999994</v>
      </c>
      <c r="T7" s="39">
        <v>528.26</v>
      </c>
      <c r="U7" s="39">
        <v>33848</v>
      </c>
      <c r="V7" s="39">
        <v>47.38</v>
      </c>
      <c r="W7" s="39">
        <v>714.39</v>
      </c>
      <c r="X7" s="39">
        <v>96.7</v>
      </c>
      <c r="Y7" s="39">
        <v>99.16</v>
      </c>
      <c r="Z7" s="39">
        <v>91.6</v>
      </c>
      <c r="AA7" s="39">
        <v>99.85</v>
      </c>
      <c r="AB7" s="39">
        <v>97.97</v>
      </c>
      <c r="AC7" s="39">
        <v>106.41</v>
      </c>
      <c r="AD7" s="39">
        <v>106.89</v>
      </c>
      <c r="AE7" s="39">
        <v>109.04</v>
      </c>
      <c r="AF7" s="39">
        <v>109.64</v>
      </c>
      <c r="AG7" s="39">
        <v>110.95</v>
      </c>
      <c r="AH7" s="39">
        <v>114.35</v>
      </c>
      <c r="AI7" s="39">
        <v>3.8</v>
      </c>
      <c r="AJ7" s="39">
        <v>0.97</v>
      </c>
      <c r="AK7" s="39">
        <v>11.16</v>
      </c>
      <c r="AL7" s="39">
        <v>0.17</v>
      </c>
      <c r="AM7" s="39">
        <v>2.4</v>
      </c>
      <c r="AN7" s="39">
        <v>6.33</v>
      </c>
      <c r="AO7" s="39">
        <v>7.76</v>
      </c>
      <c r="AP7" s="39">
        <v>3.77</v>
      </c>
      <c r="AQ7" s="39">
        <v>3.62</v>
      </c>
      <c r="AR7" s="39">
        <v>3.91</v>
      </c>
      <c r="AS7" s="39">
        <v>0.79</v>
      </c>
      <c r="AT7" s="39">
        <v>648.34</v>
      </c>
      <c r="AU7" s="39">
        <v>814.92</v>
      </c>
      <c r="AV7" s="39">
        <v>392</v>
      </c>
      <c r="AW7" s="39">
        <v>441.9</v>
      </c>
      <c r="AX7" s="39">
        <v>495.83</v>
      </c>
      <c r="AY7" s="39">
        <v>852.01</v>
      </c>
      <c r="AZ7" s="39">
        <v>909.68</v>
      </c>
      <c r="BA7" s="39">
        <v>382.09</v>
      </c>
      <c r="BB7" s="39">
        <v>371.31</v>
      </c>
      <c r="BC7" s="39">
        <v>377.63</v>
      </c>
      <c r="BD7" s="39">
        <v>262.87</v>
      </c>
      <c r="BE7" s="39">
        <v>196.6</v>
      </c>
      <c r="BF7" s="39">
        <v>185</v>
      </c>
      <c r="BG7" s="39">
        <v>174.74</v>
      </c>
      <c r="BH7" s="39">
        <v>158.43</v>
      </c>
      <c r="BI7" s="39">
        <v>141.91999999999999</v>
      </c>
      <c r="BJ7" s="39">
        <v>391.4</v>
      </c>
      <c r="BK7" s="39">
        <v>382.65</v>
      </c>
      <c r="BL7" s="39">
        <v>385.06</v>
      </c>
      <c r="BM7" s="39">
        <v>373.09</v>
      </c>
      <c r="BN7" s="39">
        <v>364.71</v>
      </c>
      <c r="BO7" s="39">
        <v>270.87</v>
      </c>
      <c r="BP7" s="39">
        <v>84.53</v>
      </c>
      <c r="BQ7" s="39">
        <v>85.5</v>
      </c>
      <c r="BR7" s="39">
        <v>79.16</v>
      </c>
      <c r="BS7" s="39">
        <v>87.83</v>
      </c>
      <c r="BT7" s="39">
        <v>85.9</v>
      </c>
      <c r="BU7" s="39">
        <v>95.91</v>
      </c>
      <c r="BV7" s="39">
        <v>96.1</v>
      </c>
      <c r="BW7" s="39">
        <v>99.07</v>
      </c>
      <c r="BX7" s="39">
        <v>99.99</v>
      </c>
      <c r="BY7" s="39">
        <v>100.65</v>
      </c>
      <c r="BZ7" s="39">
        <v>105.59</v>
      </c>
      <c r="CA7" s="39">
        <v>189.83</v>
      </c>
      <c r="CB7" s="39">
        <v>188.11</v>
      </c>
      <c r="CC7" s="39">
        <v>204.26</v>
      </c>
      <c r="CD7" s="39">
        <v>184</v>
      </c>
      <c r="CE7" s="39">
        <v>188.18</v>
      </c>
      <c r="CF7" s="39">
        <v>179.29</v>
      </c>
      <c r="CG7" s="39">
        <v>178.39</v>
      </c>
      <c r="CH7" s="39">
        <v>173.03</v>
      </c>
      <c r="CI7" s="39">
        <v>171.15</v>
      </c>
      <c r="CJ7" s="39">
        <v>170.19</v>
      </c>
      <c r="CK7" s="39">
        <v>163.27000000000001</v>
      </c>
      <c r="CL7" s="39">
        <v>52.35</v>
      </c>
      <c r="CM7" s="39">
        <v>51.57</v>
      </c>
      <c r="CN7" s="39">
        <v>50.85</v>
      </c>
      <c r="CO7" s="39">
        <v>49.98</v>
      </c>
      <c r="CP7" s="39">
        <v>51.21</v>
      </c>
      <c r="CQ7" s="39">
        <v>59.09</v>
      </c>
      <c r="CR7" s="39">
        <v>59.23</v>
      </c>
      <c r="CS7" s="39">
        <v>58.58</v>
      </c>
      <c r="CT7" s="39">
        <v>58.53</v>
      </c>
      <c r="CU7" s="39">
        <v>59.01</v>
      </c>
      <c r="CV7" s="39">
        <v>59.94</v>
      </c>
      <c r="CW7" s="39">
        <v>91.36</v>
      </c>
      <c r="CX7" s="39">
        <v>91.82</v>
      </c>
      <c r="CY7" s="39">
        <v>90.92</v>
      </c>
      <c r="CZ7" s="39">
        <v>93.5</v>
      </c>
      <c r="DA7" s="39">
        <v>92.81</v>
      </c>
      <c r="DB7" s="39">
        <v>85.4</v>
      </c>
      <c r="DC7" s="39">
        <v>85.53</v>
      </c>
      <c r="DD7" s="39">
        <v>85.23</v>
      </c>
      <c r="DE7" s="39">
        <v>85.26</v>
      </c>
      <c r="DF7" s="39">
        <v>85.37</v>
      </c>
      <c r="DG7" s="39">
        <v>90.22</v>
      </c>
      <c r="DH7" s="39">
        <v>39.97</v>
      </c>
      <c r="DI7" s="39">
        <v>40.72</v>
      </c>
      <c r="DJ7" s="39">
        <v>44.69</v>
      </c>
      <c r="DK7" s="39">
        <v>46.11</v>
      </c>
      <c r="DL7" s="39">
        <v>47.2</v>
      </c>
      <c r="DM7" s="39">
        <v>36.36</v>
      </c>
      <c r="DN7" s="39">
        <v>37.340000000000003</v>
      </c>
      <c r="DO7" s="39">
        <v>44.31</v>
      </c>
      <c r="DP7" s="39">
        <v>45.75</v>
      </c>
      <c r="DQ7" s="39">
        <v>46.9</v>
      </c>
      <c r="DR7" s="39">
        <v>47.91</v>
      </c>
      <c r="DS7" s="39">
        <v>2.0099999999999998</v>
      </c>
      <c r="DT7" s="39">
        <v>2.0099999999999998</v>
      </c>
      <c r="DU7" s="39">
        <v>2.2599999999999998</v>
      </c>
      <c r="DV7" s="39">
        <v>2.29</v>
      </c>
      <c r="DW7" s="39">
        <v>2.52</v>
      </c>
      <c r="DX7" s="39">
        <v>7.8</v>
      </c>
      <c r="DY7" s="39">
        <v>8.39</v>
      </c>
      <c r="DZ7" s="39">
        <v>10.09</v>
      </c>
      <c r="EA7" s="39">
        <v>10.54</v>
      </c>
      <c r="EB7" s="39">
        <v>12.03</v>
      </c>
      <c r="EC7" s="39">
        <v>15</v>
      </c>
      <c r="ED7" s="39">
        <v>0.48</v>
      </c>
      <c r="EE7" s="39">
        <v>0.73</v>
      </c>
      <c r="EF7" s="39">
        <v>0.94</v>
      </c>
      <c r="EG7" s="39">
        <v>0.13</v>
      </c>
      <c r="EH7" s="39">
        <v>0.39</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2018-02-07T09:46:49Z</cp:lastPrinted>
  <dcterms:created xsi:type="dcterms:W3CDTF">2017-12-25T01:34:12Z</dcterms:created>
  <dcterms:modified xsi:type="dcterms:W3CDTF">2018-02-09T04:49:37Z</dcterms:modified>
</cp:coreProperties>
</file>