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7.2.46\浅口市\01文書管理\10企画財政部\07財政課\財政係\Ｈ２７\地方公営企業\28.1.26【県庁市町村課2月8日〆切】公営企業に係る「経営比較分析表」の分析等について\HP掲載\"/>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R6" i="5"/>
  <c r="AQ8" i="4" s="1"/>
  <c r="Q6" i="5"/>
  <c r="P6" i="5"/>
  <c r="O6" i="5"/>
  <c r="N6" i="5"/>
  <c r="M6" i="5"/>
  <c r="L6" i="5"/>
  <c r="K6" i="5"/>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Y8" i="4"/>
  <c r="AI8" i="4"/>
  <c r="Z8" i="4"/>
  <c r="R8" i="4"/>
  <c r="B8" i="4"/>
  <c r="B6" i="4"/>
  <c r="D10" i="5" l="1"/>
  <c r="C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<sst xmlns="http://schemas.openxmlformats.org/spreadsheetml/2006/main" count="217" uniqueCount="107">
  <si>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</si>
  <si>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</si>
  <si>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</si>
  <si>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</si>
  <si>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</si>
  <si>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</si>
  <si>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</si>
  <si>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</si>
  <si>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</si>
  <si>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</si>
  <si>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</si>
  <si>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</si>
  <si>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</si>
  <si>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</si>
  <si>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</si>
  <si>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</si>
  <si>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</si>
  <si>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</si>
  <si>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</si>
  <si>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</si>
  <si>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</si>
  <si>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</si>
  <si>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</si>
  <si>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</si>
  <si>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</si>
  <si>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</si>
  <si>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</si>
  <si>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</si>
  <si>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</si>
  <si>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</si>
  <si>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</si>
  <si>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</si>
  <si>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</si>
  <si>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</si>
  <si>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</si>
  <si>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</si>
  <si>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</si>
  <si>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</si>
  <si>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</si>
  <si>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</si>
  <si>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</si>
  <si>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</si>
  <si>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</si>
  <si>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</si>
  <si>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</si>
  <si>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</si>
  <si>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</si>
  <si>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</si>
  <si>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</si>
  <si>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</si>
  <si>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</si>
  <si>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</si>
  <si>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</si>
  <si>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</si>
  <si>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</si>
  <si>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</si>
  <si>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</si>
  <si>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</si>
  <si>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</si>
  <si>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</si>
  <si>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</si>
  <si>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</si>
  <si>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</si>
  <si>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</si>
  <si>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</si>
  <si>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</si>
  <si>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</si>
  <si>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</si>
  <si>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</si>
  <si>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</si>
  <si>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</si>
  <si>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</si>
  <si>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</si>
  <si>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</si>
  <si>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</si>
  <si>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</si>
  <si>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</si>
  <si>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</si>
  <si>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</si>
  <si>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</si>
  <si>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</si>
  <si>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</si>
  <si>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</si>
  <si>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</si>
  <si>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</si>
  <si>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</si>
  <si>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</si>
  <si>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</si>
  <si>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</si>
  <si>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</si>
  <si>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</si>
  <si>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</si>
  <si>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</si>
  <si>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岡山県　浅口市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</si>
  <si>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</si>
  <si>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</si>
  <si>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</si>
  <si>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</si>
  <si>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</si>
  <si>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</si>
  <si>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</si>
  <si>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</si>
  <si>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</si>
  <si>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</si>
  <si>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管路経年化率は類似団体平均値を下回っているが、管路更新率は毎年1％以下であり、老朽施設の更新はあまり進んでいない状況である。</t>
    <rPh sb="1" eb="3">
      <t>カンロ</t>
    </rPh>
    <rPh sb="3" eb="6">
      <t>ケイネンカ</t>
    </rPh>
    <rPh sb="6" eb="7">
      <t>リツ</t>
    </rPh>
    <rPh sb="8" eb="10">
      <t>ルイジ</t>
    </rPh>
    <rPh sb="10" eb="12">
      <t>ダンタイ</t>
    </rPh>
    <rPh sb="12" eb="15">
      <t>ヘイキンチ</t>
    </rPh>
    <rPh sb="16" eb="18">
      <t>シタマワ</t>
    </rPh>
    <rPh sb="24" eb="26">
      <t>カンロ</t>
    </rPh>
    <rPh sb="26" eb="28">
      <t>コウシン</t>
    </rPh>
    <rPh sb="28" eb="29">
      <t>リツ</t>
    </rPh>
    <rPh sb="30" eb="32">
      <t>マイネン</t>
    </rPh>
    <rPh sb="34" eb="36">
      <t>イカ</t>
    </rPh>
    <rPh sb="40" eb="42">
      <t>ロウキュウ</t>
    </rPh>
    <rPh sb="42" eb="44">
      <t>シセツ</t>
    </rPh>
    <rPh sb="45" eb="47">
      <t>コウシン</t>
    </rPh>
    <rPh sb="51" eb="52">
      <t>スス</t>
    </rPh>
    <rPh sb="57" eb="59">
      <t>ジョウキョウ</t>
    </rPh>
    <phoneticPr fontId="4"/>
  </si>
  <si>
    <t>　ここ数年、収益的収入及び支出の単年度収支は赤字が続いており、経常収支比率及び累積欠損金比率ともに基準をクリアしていない。
　流動比率は基準となる100％を上回っている。現時点では、将来的に、流動資産の減少傾向や流動負債の増加傾向は見込まれない。
　企業債残高対給水収益比率は類似団体平均値を下回っているが、近年、管路更新は下水道工事等に伴う配水管移設工事によるものが主であり、ポンプ場など施設の更新は機器の修繕にとどまっている状況であり、企業債の起債をしていない。老朽施設の更新はあまり進んでいない。
　料金回収率は基準の100％を下回っており、類似団体平均値よりも低い状況である。また、給水原価は類似団体平均値を大きく上回っている。　
　有収率は類似団体平均値を上回っている。漏水調査の実施や検針時等に発見した個人宅内の漏水についての声掛けなど、早期の修繕につながるよう取り組んでいる。</t>
    <rPh sb="3" eb="5">
      <t>スウネン</t>
    </rPh>
    <rPh sb="6" eb="9">
      <t>シュウエキテキ</t>
    </rPh>
    <rPh sb="16" eb="19">
      <t>タンネンド</t>
    </rPh>
    <rPh sb="19" eb="21">
      <t>シュウシ</t>
    </rPh>
    <rPh sb="22" eb="24">
      <t>アカジ</t>
    </rPh>
    <rPh sb="25" eb="26">
      <t>ツヅ</t>
    </rPh>
    <rPh sb="31" eb="33">
      <t>ケイジョウ</t>
    </rPh>
    <rPh sb="33" eb="35">
      <t>シュウシ</t>
    </rPh>
    <rPh sb="35" eb="37">
      <t>ヒリツ</t>
    </rPh>
    <rPh sb="37" eb="38">
      <t>オヨ</t>
    </rPh>
    <rPh sb="39" eb="41">
      <t>ルイセキ</t>
    </rPh>
    <rPh sb="41" eb="43">
      <t>ケッソン</t>
    </rPh>
    <rPh sb="43" eb="44">
      <t>キン</t>
    </rPh>
    <rPh sb="44" eb="46">
      <t>ヒリツ</t>
    </rPh>
    <rPh sb="49" eb="50">
      <t>キ</t>
    </rPh>
    <rPh sb="50" eb="51">
      <t>ジュン</t>
    </rPh>
    <rPh sb="63" eb="65">
      <t>リュウドウ</t>
    </rPh>
    <rPh sb="65" eb="67">
      <t>ヒリツ</t>
    </rPh>
    <rPh sb="68" eb="70">
      <t>キジュン</t>
    </rPh>
    <rPh sb="78" eb="80">
      <t>ウワマワ</t>
    </rPh>
    <rPh sb="85" eb="88">
      <t>ゲンジテン</t>
    </rPh>
    <rPh sb="91" eb="93">
      <t>ショウライ</t>
    </rPh>
    <rPh sb="93" eb="94">
      <t>テキ</t>
    </rPh>
    <rPh sb="96" eb="98">
      <t>リュウドウ</t>
    </rPh>
    <rPh sb="98" eb="100">
      <t>シサン</t>
    </rPh>
    <rPh sb="101" eb="103">
      <t>ゲンショウ</t>
    </rPh>
    <rPh sb="103" eb="105">
      <t>ケイコウ</t>
    </rPh>
    <rPh sb="106" eb="108">
      <t>リュウドウ</t>
    </rPh>
    <rPh sb="108" eb="110">
      <t>フサイ</t>
    </rPh>
    <rPh sb="111" eb="113">
      <t>ゾウカ</t>
    </rPh>
    <rPh sb="113" eb="115">
      <t>ケイコウ</t>
    </rPh>
    <rPh sb="116" eb="118">
      <t>ミコ</t>
    </rPh>
    <rPh sb="125" eb="127">
      <t>キギョウ</t>
    </rPh>
    <rPh sb="127" eb="128">
      <t>サイ</t>
    </rPh>
    <rPh sb="128" eb="130">
      <t>ザンダカ</t>
    </rPh>
    <rPh sb="130" eb="131">
      <t>タイ</t>
    </rPh>
    <rPh sb="131" eb="133">
      <t>キュウスイ</t>
    </rPh>
    <rPh sb="133" eb="135">
      <t>シュウエキ</t>
    </rPh>
    <rPh sb="135" eb="137">
      <t>ヒリツ</t>
    </rPh>
    <rPh sb="138" eb="140">
      <t>ルイジ</t>
    </rPh>
    <rPh sb="140" eb="142">
      <t>ダンタイ</t>
    </rPh>
    <rPh sb="142" eb="144">
      <t>ヘイキン</t>
    </rPh>
    <rPh sb="144" eb="145">
      <t>チ</t>
    </rPh>
    <rPh sb="146" eb="148">
      <t>シタマワ</t>
    </rPh>
    <rPh sb="154" eb="156">
      <t>キンネン</t>
    </rPh>
    <rPh sb="157" eb="159">
      <t>カンロ</t>
    </rPh>
    <rPh sb="159" eb="161">
      <t>コウシン</t>
    </rPh>
    <rPh sb="162" eb="164">
      <t>ゲスイ</t>
    </rPh>
    <rPh sb="164" eb="165">
      <t>ドウ</t>
    </rPh>
    <rPh sb="165" eb="167">
      <t>コウジ</t>
    </rPh>
    <rPh sb="167" eb="168">
      <t>トウ</t>
    </rPh>
    <rPh sb="169" eb="170">
      <t>トモナ</t>
    </rPh>
    <rPh sb="171" eb="174">
      <t>ハイスイカン</t>
    </rPh>
    <rPh sb="174" eb="176">
      <t>イセツ</t>
    </rPh>
    <rPh sb="176" eb="178">
      <t>コウジ</t>
    </rPh>
    <rPh sb="184" eb="185">
      <t>シュ</t>
    </rPh>
    <rPh sb="192" eb="193">
      <t>ジョウ</t>
    </rPh>
    <rPh sb="195" eb="197">
      <t>シセツ</t>
    </rPh>
    <rPh sb="198" eb="200">
      <t>コウシン</t>
    </rPh>
    <rPh sb="201" eb="203">
      <t>キキ</t>
    </rPh>
    <rPh sb="204" eb="206">
      <t>シュウゼン</t>
    </rPh>
    <rPh sb="214" eb="216">
      <t>ジョウキョウ</t>
    </rPh>
    <rPh sb="220" eb="222">
      <t>キギョウ</t>
    </rPh>
    <rPh sb="222" eb="223">
      <t>サイ</t>
    </rPh>
    <rPh sb="224" eb="226">
      <t>キサイ</t>
    </rPh>
    <rPh sb="233" eb="235">
      <t>ロウキュウ</t>
    </rPh>
    <rPh sb="235" eb="237">
      <t>シセツ</t>
    </rPh>
    <rPh sb="238" eb="240">
      <t>コウシン</t>
    </rPh>
    <rPh sb="244" eb="245">
      <t>スス</t>
    </rPh>
    <rPh sb="253" eb="255">
      <t>リョウキン</t>
    </rPh>
    <rPh sb="255" eb="256">
      <t>カイ</t>
    </rPh>
    <rPh sb="256" eb="257">
      <t>シュウ</t>
    </rPh>
    <rPh sb="257" eb="258">
      <t>リツ</t>
    </rPh>
    <rPh sb="259" eb="261">
      <t>キジュン</t>
    </rPh>
    <rPh sb="267" eb="269">
      <t>シタマワ</t>
    </rPh>
    <rPh sb="274" eb="276">
      <t>ルイジ</t>
    </rPh>
    <rPh sb="276" eb="278">
      <t>ダンタイ</t>
    </rPh>
    <rPh sb="278" eb="281">
      <t>ヘイキンチ</t>
    </rPh>
    <rPh sb="284" eb="285">
      <t>ヒク</t>
    </rPh>
    <rPh sb="286" eb="288">
      <t>ジョウキョウ</t>
    </rPh>
    <rPh sb="295" eb="297">
      <t>キュウスイ</t>
    </rPh>
    <rPh sb="297" eb="299">
      <t>ゲンカ</t>
    </rPh>
    <rPh sb="300" eb="302">
      <t>ルイジ</t>
    </rPh>
    <rPh sb="302" eb="304">
      <t>ダンタイ</t>
    </rPh>
    <rPh sb="304" eb="307">
      <t>ヘイキンチ</t>
    </rPh>
    <rPh sb="308" eb="309">
      <t>オオ</t>
    </rPh>
    <rPh sb="311" eb="313">
      <t>ウワマワ</t>
    </rPh>
    <phoneticPr fontId="4"/>
  </si>
  <si>
    <t>　安定的な給水を確保し、持続するために、老朽施設の計画的な更新に早急に取り組む必要がある。施設の更新が進むことにより、維持管理費の削減が図られると考えられる。また、今後の施設の更新費用や給水収益の見込などから、料金についての検討も必要である。</t>
    <rPh sb="1" eb="3">
      <t>アンテイ</t>
    </rPh>
    <rPh sb="3" eb="4">
      <t>テキ</t>
    </rPh>
    <rPh sb="5" eb="7">
      <t>キュウスイ</t>
    </rPh>
    <rPh sb="8" eb="10">
      <t>カクホ</t>
    </rPh>
    <rPh sb="12" eb="14">
      <t>ジゾク</t>
    </rPh>
    <rPh sb="20" eb="22">
      <t>ロウキュウ</t>
    </rPh>
    <rPh sb="22" eb="24">
      <t>シセツ</t>
    </rPh>
    <rPh sb="25" eb="28">
      <t>ケイカクテキ</t>
    </rPh>
    <rPh sb="29" eb="31">
      <t>コウシン</t>
    </rPh>
    <rPh sb="32" eb="34">
      <t>ソウキュウ</t>
    </rPh>
    <rPh sb="35" eb="36">
      <t>ト</t>
    </rPh>
    <rPh sb="37" eb="38">
      <t>ク</t>
    </rPh>
    <rPh sb="39" eb="41">
      <t>ヒツヨウ</t>
    </rPh>
    <rPh sb="45" eb="47">
      <t>シセツ</t>
    </rPh>
    <rPh sb="48" eb="50">
      <t>コウシン</t>
    </rPh>
    <rPh sb="51" eb="52">
      <t>スス</t>
    </rPh>
    <rPh sb="59" eb="61">
      <t>イジ</t>
    </rPh>
    <rPh sb="61" eb="63">
      <t>カンリ</t>
    </rPh>
    <rPh sb="63" eb="64">
      <t>ヒ</t>
    </rPh>
    <rPh sb="65" eb="67">
      <t>サクゲン</t>
    </rPh>
    <rPh sb="68" eb="69">
      <t>ハカ</t>
    </rPh>
    <rPh sb="73" eb="74">
      <t>カンガ</t>
    </rPh>
    <rPh sb="82" eb="84">
      <t>コンゴ</t>
    </rPh>
    <rPh sb="85" eb="87">
      <t>シセツ</t>
    </rPh>
    <rPh sb="88" eb="90">
      <t>コウシン</t>
    </rPh>
    <rPh sb="90" eb="92">
      <t>ヒヨウ</t>
    </rPh>
    <rPh sb="93" eb="95">
      <t>キュウスイ</t>
    </rPh>
    <rPh sb="95" eb="97">
      <t>シュウエキ</t>
    </rPh>
    <rPh sb="98" eb="100">
      <t>ミコ</t>
    </rPh>
    <rPh sb="105" eb="107">
      <t>リョウキン</t>
    </rPh>
    <rPh sb="112" eb="114">
      <t>ケントウ</t>
    </rPh>
    <rPh sb="115" eb="11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</si>
</sst>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0.54</c:v>
                </c:pt>
                <c:pt idx="1">
                  <c:v>1.1399999999999999</c:v>
                </c:pt>
                <c:pt idx="2">
                  <c:v>0.48</c:v>
                </c:pt>
                <c:pt idx="3">
                  <c:v>0.73</c:v>
                </c:pt>
                <c:pt idx="4">
                  <c:v>0.94</c:v>
                </c:pt>
              </c:numCache>
            </c:numRef>
          </c:val>
        </c:ser>
        <c:dLbls>
          <c:showLegendKey val="0"/>
          <c:showVal val="0"/>
          <c:showCatName val="0"/>
          <c:showSerName val="0"/>
          <c:showPercent val="0"/>
          <c:showBubbleSize val="0"/>
        </c:dLbls>
        <c:gapWidth val="150"/>
        <c:axId val="184122416"/>
        <c:axId val="184248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184122416"/>
        <c:axId val="184248024"/>
      </c:lineChart>
      <c:dateAx>
        <c:axId val="184122416"/>
        <c:scaling>
          <c:orientation val="minMax"/>
        </c:scaling>
        <c:delete val="1"/>
        <c:axPos val="b"/>
        <c:numFmt formatCode="ge" sourceLinked="1"/>
        <c:majorTickMark val="none"/>
        <c:minorTickMark val="none"/>
        <c:tickLblPos val="none"/>
        <c:crossAx val="184248024"/>
        <c:crosses val="autoZero"/>
        <c:auto val="1"/>
        <c:lblOffset val="100"/>
        <c:baseTimeUnit val="years"/>
      </c:dateAx>
      <c:valAx>
        <c:axId val="184248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12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99.23</c:v>
                </c:pt>
                <c:pt idx="1">
                  <c:v>92.56</c:v>
                </c:pt>
                <c:pt idx="2">
                  <c:v>96.7</c:v>
                </c:pt>
                <c:pt idx="3">
                  <c:v>99.16</c:v>
                </c:pt>
                <c:pt idx="4">
                  <c:v>91.6</c:v>
                </c:pt>
              </c:numCache>
            </c:numRef>
          </c:val>
        </c:ser>
        <c:dLbls>
          <c:showLegendKey val="0"/>
          <c:showVal val="0"/>
          <c:showCatName val="0"/>
          <c:showSerName val="0"/>
          <c:showPercent val="0"/>
          <c:showBubbleSize val="0"/>
        </c:dLbls>
        <c:gapWidth val="150"/>
        <c:axId val="264869992"/>
        <c:axId val="266166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264869992"/>
        <c:axId val="266166472"/>
      </c:lineChart>
      <c:dateAx>
        <c:axId val="264869992"/>
        <c:scaling>
          <c:orientation val="minMax"/>
        </c:scaling>
        <c:delete val="1"/>
        <c:axPos val="b"/>
        <c:numFmt formatCode="ge" sourceLinked="1"/>
        <c:majorTickMark val="none"/>
        <c:minorTickMark val="none"/>
        <c:tickLblPos val="none"/>
        <c:crossAx val="266166472"/>
        <c:crosses val="autoZero"/>
        <c:auto val="1"/>
        <c:lblOffset val="100"/>
        <c:baseTimeUnit val="years"/>
      </c:dateAx>
      <c:valAx>
        <c:axId val="266166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4869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37.75</c:v>
                </c:pt>
                <c:pt idx="1">
                  <c:v>38.76</c:v>
                </c:pt>
                <c:pt idx="2">
                  <c:v>39.97</c:v>
                </c:pt>
                <c:pt idx="3">
                  <c:v>40.72</c:v>
                </c:pt>
                <c:pt idx="4">
                  <c:v>44.69</c:v>
                </c:pt>
              </c:numCache>
            </c:numRef>
          </c:val>
        </c:ser>
        <c:dLbls>
          <c:showLegendKey val="0"/>
          <c:showVal val="0"/>
          <c:showCatName val="0"/>
          <c:showSerName val="0"/>
          <c:showPercent val="0"/>
          <c:showBubbleSize val="0"/>
        </c:dLbls>
        <c:gapWidth val="150"/>
        <c:axId val="266228240"/>
        <c:axId val="266228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266228240"/>
        <c:axId val="266228632"/>
      </c:lineChart>
      <c:dateAx>
        <c:axId val="266228240"/>
        <c:scaling>
          <c:orientation val="minMax"/>
        </c:scaling>
        <c:delete val="1"/>
        <c:axPos val="b"/>
        <c:numFmt formatCode="ge" sourceLinked="1"/>
        <c:majorTickMark val="none"/>
        <c:minorTickMark val="none"/>
        <c:tickLblPos val="none"/>
        <c:crossAx val="266228632"/>
        <c:crosses val="autoZero"/>
        <c:auto val="1"/>
        <c:lblOffset val="100"/>
        <c:baseTimeUnit val="years"/>
      </c:dateAx>
      <c:valAx>
        <c:axId val="266228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22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2</c:v>
                </c:pt>
                <c:pt idx="1">
                  <c:v>1.99</c:v>
                </c:pt>
                <c:pt idx="2">
                  <c:v>2.0099999999999998</c:v>
                </c:pt>
                <c:pt idx="3">
                  <c:v>2.0099999999999998</c:v>
                </c:pt>
                <c:pt idx="4">
                  <c:v>2.2599999999999998</c:v>
                </c:pt>
              </c:numCache>
            </c:numRef>
          </c:val>
        </c:ser>
        <c:dLbls>
          <c:showLegendKey val="0"/>
          <c:showVal val="0"/>
          <c:showCatName val="0"/>
          <c:showSerName val="0"/>
          <c:showPercent val="0"/>
          <c:showBubbleSize val="0"/>
        </c:dLbls>
        <c:gapWidth val="150"/>
        <c:axId val="266229808"/>
        <c:axId val="266230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266229808"/>
        <c:axId val="266230200"/>
      </c:lineChart>
      <c:dateAx>
        <c:axId val="266229808"/>
        <c:scaling>
          <c:orientation val="minMax"/>
        </c:scaling>
        <c:delete val="1"/>
        <c:axPos val="b"/>
        <c:numFmt formatCode="ge" sourceLinked="1"/>
        <c:majorTickMark val="none"/>
        <c:minorTickMark val="none"/>
        <c:tickLblPos val="none"/>
        <c:crossAx val="266230200"/>
        <c:crosses val="autoZero"/>
        <c:auto val="1"/>
        <c:lblOffset val="100"/>
        <c:baseTimeUnit val="years"/>
      </c:dateAx>
      <c:valAx>
        <c:axId val="266230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22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0.71</c:v>
                </c:pt>
                <c:pt idx="1">
                  <c:v>9.26</c:v>
                </c:pt>
                <c:pt idx="2">
                  <c:v>3.8</c:v>
                </c:pt>
                <c:pt idx="3">
                  <c:v>0.97</c:v>
                </c:pt>
                <c:pt idx="4">
                  <c:v>11.16</c:v>
                </c:pt>
              </c:numCache>
            </c:numRef>
          </c:val>
        </c:ser>
        <c:dLbls>
          <c:showLegendKey val="0"/>
          <c:showVal val="0"/>
          <c:showCatName val="0"/>
          <c:showSerName val="0"/>
          <c:showPercent val="0"/>
          <c:showBubbleSize val="0"/>
        </c:dLbls>
        <c:gapWidth val="150"/>
        <c:axId val="265952264"/>
        <c:axId val="26595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265952264"/>
        <c:axId val="265952656"/>
      </c:lineChart>
      <c:dateAx>
        <c:axId val="265952264"/>
        <c:scaling>
          <c:orientation val="minMax"/>
        </c:scaling>
        <c:delete val="1"/>
        <c:axPos val="b"/>
        <c:numFmt formatCode="ge" sourceLinked="1"/>
        <c:majorTickMark val="none"/>
        <c:minorTickMark val="none"/>
        <c:tickLblPos val="none"/>
        <c:crossAx val="265952656"/>
        <c:crosses val="autoZero"/>
        <c:auto val="1"/>
        <c:lblOffset val="100"/>
        <c:baseTimeUnit val="years"/>
      </c:dateAx>
      <c:valAx>
        <c:axId val="265952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5952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523.30999999999995</c:v>
                </c:pt>
                <c:pt idx="1">
                  <c:v>596.95000000000005</c:v>
                </c:pt>
                <c:pt idx="2">
                  <c:v>648.34</c:v>
                </c:pt>
                <c:pt idx="3">
                  <c:v>814.92</c:v>
                </c:pt>
                <c:pt idx="4">
                  <c:v>392</c:v>
                </c:pt>
              </c:numCache>
            </c:numRef>
          </c:val>
        </c:ser>
        <c:dLbls>
          <c:showLegendKey val="0"/>
          <c:showVal val="0"/>
          <c:showCatName val="0"/>
          <c:showSerName val="0"/>
          <c:showPercent val="0"/>
          <c:showBubbleSize val="0"/>
        </c:dLbls>
        <c:gapWidth val="150"/>
        <c:axId val="265953832"/>
        <c:axId val="26595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265953832"/>
        <c:axId val="265954224"/>
      </c:lineChart>
      <c:dateAx>
        <c:axId val="265953832"/>
        <c:scaling>
          <c:orientation val="minMax"/>
        </c:scaling>
        <c:delete val="1"/>
        <c:axPos val="b"/>
        <c:numFmt formatCode="ge" sourceLinked="1"/>
        <c:majorTickMark val="none"/>
        <c:minorTickMark val="none"/>
        <c:tickLblPos val="none"/>
        <c:crossAx val="265954224"/>
        <c:crosses val="autoZero"/>
        <c:auto val="1"/>
        <c:lblOffset val="100"/>
        <c:baseTimeUnit val="years"/>
      </c:dateAx>
      <c:valAx>
        <c:axId val="265954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5953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217.4</c:v>
                </c:pt>
                <c:pt idx="1">
                  <c:v>209.53</c:v>
                </c:pt>
                <c:pt idx="2">
                  <c:v>196.6</c:v>
                </c:pt>
                <c:pt idx="3">
                  <c:v>185</c:v>
                </c:pt>
                <c:pt idx="4">
                  <c:v>174.74</c:v>
                </c:pt>
              </c:numCache>
            </c:numRef>
          </c:val>
        </c:ser>
        <c:dLbls>
          <c:showLegendKey val="0"/>
          <c:showVal val="0"/>
          <c:showCatName val="0"/>
          <c:showSerName val="0"/>
          <c:showPercent val="0"/>
          <c:showBubbleSize val="0"/>
        </c:dLbls>
        <c:gapWidth val="150"/>
        <c:axId val="265955400"/>
        <c:axId val="26595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265955400"/>
        <c:axId val="265955792"/>
      </c:lineChart>
      <c:dateAx>
        <c:axId val="265955400"/>
        <c:scaling>
          <c:orientation val="minMax"/>
        </c:scaling>
        <c:delete val="1"/>
        <c:axPos val="b"/>
        <c:numFmt formatCode="ge" sourceLinked="1"/>
        <c:majorTickMark val="none"/>
        <c:minorTickMark val="none"/>
        <c:tickLblPos val="none"/>
        <c:crossAx val="265955792"/>
        <c:crosses val="autoZero"/>
        <c:auto val="1"/>
        <c:lblOffset val="100"/>
        <c:baseTimeUnit val="years"/>
      </c:dateAx>
      <c:valAx>
        <c:axId val="265955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5955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86.64</c:v>
                </c:pt>
                <c:pt idx="1">
                  <c:v>79.540000000000006</c:v>
                </c:pt>
                <c:pt idx="2">
                  <c:v>84.53</c:v>
                </c:pt>
                <c:pt idx="3">
                  <c:v>85.5</c:v>
                </c:pt>
                <c:pt idx="4">
                  <c:v>79.16</c:v>
                </c:pt>
              </c:numCache>
            </c:numRef>
          </c:val>
        </c:ser>
        <c:dLbls>
          <c:showLegendKey val="0"/>
          <c:showVal val="0"/>
          <c:showCatName val="0"/>
          <c:showSerName val="0"/>
          <c:showPercent val="0"/>
          <c:showBubbleSize val="0"/>
        </c:dLbls>
        <c:gapWidth val="150"/>
        <c:axId val="264970856"/>
        <c:axId val="26497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264970856"/>
        <c:axId val="264971248"/>
      </c:lineChart>
      <c:dateAx>
        <c:axId val="264970856"/>
        <c:scaling>
          <c:orientation val="minMax"/>
        </c:scaling>
        <c:delete val="1"/>
        <c:axPos val="b"/>
        <c:numFmt formatCode="ge" sourceLinked="1"/>
        <c:majorTickMark val="none"/>
        <c:minorTickMark val="none"/>
        <c:tickLblPos val="none"/>
        <c:crossAx val="264971248"/>
        <c:crosses val="autoZero"/>
        <c:auto val="1"/>
        <c:lblOffset val="100"/>
        <c:baseTimeUnit val="years"/>
      </c:dateAx>
      <c:valAx>
        <c:axId val="26497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97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184.63</c:v>
                </c:pt>
                <c:pt idx="1">
                  <c:v>201.22</c:v>
                </c:pt>
                <c:pt idx="2">
                  <c:v>189.83</c:v>
                </c:pt>
                <c:pt idx="3">
                  <c:v>188.11</c:v>
                </c:pt>
                <c:pt idx="4">
                  <c:v>204.26</c:v>
                </c:pt>
              </c:numCache>
            </c:numRef>
          </c:val>
        </c:ser>
        <c:dLbls>
          <c:showLegendKey val="0"/>
          <c:showVal val="0"/>
          <c:showCatName val="0"/>
          <c:showSerName val="0"/>
          <c:showPercent val="0"/>
          <c:showBubbleSize val="0"/>
        </c:dLbls>
        <c:gapWidth val="150"/>
        <c:axId val="264972424"/>
        <c:axId val="26497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264972424"/>
        <c:axId val="264972816"/>
      </c:lineChart>
      <c:dateAx>
        <c:axId val="264972424"/>
        <c:scaling>
          <c:orientation val="minMax"/>
        </c:scaling>
        <c:delete val="1"/>
        <c:axPos val="b"/>
        <c:numFmt formatCode="ge" sourceLinked="1"/>
        <c:majorTickMark val="none"/>
        <c:minorTickMark val="none"/>
        <c:tickLblPos val="none"/>
        <c:crossAx val="264972816"/>
        <c:crosses val="autoZero"/>
        <c:auto val="1"/>
        <c:lblOffset val="100"/>
        <c:baseTimeUnit val="years"/>
      </c:dateAx>
      <c:valAx>
        <c:axId val="26497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972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52.5</c:v>
                </c:pt>
                <c:pt idx="1">
                  <c:v>51.99</c:v>
                </c:pt>
                <c:pt idx="2">
                  <c:v>52.35</c:v>
                </c:pt>
                <c:pt idx="3">
                  <c:v>51.57</c:v>
                </c:pt>
                <c:pt idx="4">
                  <c:v>50.85</c:v>
                </c:pt>
              </c:numCache>
            </c:numRef>
          </c:val>
        </c:ser>
        <c:dLbls>
          <c:showLegendKey val="0"/>
          <c:showVal val="0"/>
          <c:showCatName val="0"/>
          <c:showSerName val="0"/>
          <c:showPercent val="0"/>
          <c:showBubbleSize val="0"/>
        </c:dLbls>
        <c:gapWidth val="150"/>
        <c:axId val="265465696"/>
        <c:axId val="265466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265465696"/>
        <c:axId val="265466088"/>
      </c:lineChart>
      <c:dateAx>
        <c:axId val="265465696"/>
        <c:scaling>
          <c:orientation val="minMax"/>
        </c:scaling>
        <c:delete val="1"/>
        <c:axPos val="b"/>
        <c:numFmt formatCode="ge" sourceLinked="1"/>
        <c:majorTickMark val="none"/>
        <c:minorTickMark val="none"/>
        <c:tickLblPos val="none"/>
        <c:crossAx val="265466088"/>
        <c:crosses val="autoZero"/>
        <c:auto val="1"/>
        <c:lblOffset val="100"/>
        <c:baseTimeUnit val="years"/>
      </c:dateAx>
      <c:valAx>
        <c:axId val="265466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46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93.09</c:v>
                </c:pt>
                <c:pt idx="1">
                  <c:v>91.84</c:v>
                </c:pt>
                <c:pt idx="2">
                  <c:v>91.36</c:v>
                </c:pt>
                <c:pt idx="3">
                  <c:v>91.82</c:v>
                </c:pt>
                <c:pt idx="4">
                  <c:v>90.92</c:v>
                </c:pt>
              </c:numCache>
            </c:numRef>
          </c:val>
        </c:ser>
        <c:dLbls>
          <c:showLegendKey val="0"/>
          <c:showVal val="0"/>
          <c:showCatName val="0"/>
          <c:showSerName val="0"/>
          <c:showPercent val="0"/>
          <c:showBubbleSize val="0"/>
        </c:dLbls>
        <c:gapWidth val="150"/>
        <c:axId val="265467264"/>
        <c:axId val="265467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265467264"/>
        <c:axId val="265467656"/>
      </c:lineChart>
      <c:dateAx>
        <c:axId val="265467264"/>
        <c:scaling>
          <c:orientation val="minMax"/>
        </c:scaling>
        <c:delete val="1"/>
        <c:axPos val="b"/>
        <c:numFmt formatCode="ge" sourceLinked="1"/>
        <c:majorTickMark val="none"/>
        <c:minorTickMark val="none"/>
        <c:tickLblPos val="none"/>
        <c:crossAx val="265467656"/>
        <c:crosses val="autoZero"/>
        <c:auto val="1"/>
        <c:lblOffset val="100"/>
        <c:baseTimeUnit val="years"/>
      </c:dateAx>
      <c:valAx>
        <c:axId val="265467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46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31"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岡山県　浅口市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35688</v>
      </c>
      <c r="AJ8" s="75"/>
      <c r="AK8" s="75"/>
      <c r="AL8" s="75"/>
      <c r="AM8" s="75"/>
      <c r="AN8" s="75"/>
      <c r="AO8" s="75"/>
      <c r="AP8" s="76"/>
      <c r="AQ8" s="57">
        <f>データ!R6</f>
        <v>66.459999999999994</v>
      </c>
      <c r="AR8" s="57"/>
      <c r="AS8" s="57"/>
      <c r="AT8" s="57"/>
      <c r="AU8" s="57"/>
      <c r="AV8" s="57"/>
      <c r="AW8" s="57"/>
      <c r="AX8" s="57"/>
      <c r="AY8" s="57">
        <f>データ!S6</f>
        <v>536.98</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73.14</v>
      </c>
      <c r="K10" s="57"/>
      <c r="L10" s="57"/>
      <c r="M10" s="57"/>
      <c r="N10" s="57"/>
      <c r="O10" s="57"/>
      <c r="P10" s="57"/>
      <c r="Q10" s="57"/>
      <c r="R10" s="57">
        <f>データ!O6</f>
        <v>96.4</v>
      </c>
      <c r="S10" s="57"/>
      <c r="T10" s="57"/>
      <c r="U10" s="57"/>
      <c r="V10" s="57"/>
      <c r="W10" s="57"/>
      <c r="X10" s="57"/>
      <c r="Y10" s="57"/>
      <c r="Z10" s="65">
        <f>データ!P6</f>
        <v>3110</v>
      </c>
      <c r="AA10" s="65"/>
      <c r="AB10" s="65"/>
      <c r="AC10" s="65"/>
      <c r="AD10" s="65"/>
      <c r="AE10" s="65"/>
      <c r="AF10" s="65"/>
      <c r="AG10" s="65"/>
      <c r="AH10" s="2"/>
      <c r="AI10" s="65">
        <f>データ!T6</f>
        <v>34262</v>
      </c>
      <c r="AJ10" s="65"/>
      <c r="AK10" s="65"/>
      <c r="AL10" s="65"/>
      <c r="AM10" s="65"/>
      <c r="AN10" s="65"/>
      <c r="AO10" s="65"/>
      <c r="AP10" s="65"/>
      <c r="AQ10" s="57">
        <f>データ!U6</f>
        <v>47.38</v>
      </c>
      <c r="AR10" s="57"/>
      <c r="AS10" s="57"/>
      <c r="AT10" s="57"/>
      <c r="AU10" s="57"/>
      <c r="AV10" s="57"/>
      <c r="AW10" s="57"/>
      <c r="AX10" s="57"/>
      <c r="AY10" s="57">
        <f>データ!V6</f>
        <v>723.13</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332160</v>
      </c>
      <c r="D6" s="31">
        <f t="shared" si="3"/>
        <v>46</v>
      </c>
      <c r="E6" s="31">
        <f t="shared" si="3"/>
        <v>1</v>
      </c>
      <c r="F6" s="31">
        <f t="shared" si="3"/>
        <v>0</v>
      </c>
      <c r="G6" s="31">
        <f t="shared" si="3"/>
        <v>1</v>
      </c>
      <c r="H6" s="31" t="str">
        <f t="shared" si="3"/>
        <v>岡山県　浅口市</v>
      </c>
      <c r="I6" s="31" t="str">
        <f t="shared" si="3"/>
        <v>法適用</v>
      </c>
      <c r="J6" s="31" t="str">
        <f t="shared" si="3"/>
        <v>水道事業</v>
      </c>
      <c r="K6" s="31" t="str">
        <f t="shared" si="3"/>
        <v>末端給水事業</v>
      </c>
      <c r="L6" s="31" t="str">
        <f t="shared" si="3"/>
        <v>A5</v>
      </c>
      <c r="M6" s="32" t="str">
        <f t="shared" si="3"/>
        <v>-</v>
      </c>
      <c r="N6" s="32">
        <f t="shared" si="3"/>
        <v>73.14</v>
      </c>
      <c r="O6" s="32">
        <f t="shared" si="3"/>
        <v>96.4</v>
      </c>
      <c r="P6" s="32">
        <f t="shared" si="3"/>
        <v>3110</v>
      </c>
      <c r="Q6" s="32">
        <f t="shared" si="3"/>
        <v>35688</v>
      </c>
      <c r="R6" s="32">
        <f t="shared" si="3"/>
        <v>66.459999999999994</v>
      </c>
      <c r="S6" s="32">
        <f t="shared" si="3"/>
        <v>536.98</v>
      </c>
      <c r="T6" s="32">
        <f t="shared" si="3"/>
        <v>34262</v>
      </c>
      <c r="U6" s="32">
        <f t="shared" si="3"/>
        <v>47.38</v>
      </c>
      <c r="V6" s="32">
        <f t="shared" si="3"/>
        <v>723.13</v>
      </c>
      <c r="W6" s="33">
        <f>IF(W7="",NA(),W7)</f>
        <v>99.23</v>
      </c>
      <c r="X6" s="33">
        <f t="shared" ref="X6:AF6" si="4">IF(X7="",NA(),X7)</f>
        <v>92.56</v>
      </c>
      <c r="Y6" s="33">
        <f t="shared" si="4"/>
        <v>96.7</v>
      </c>
      <c r="Z6" s="33">
        <f t="shared" si="4"/>
        <v>99.16</v>
      </c>
      <c r="AA6" s="33">
        <f t="shared" si="4"/>
        <v>91.6</v>
      </c>
      <c r="AB6" s="33">
        <f t="shared" si="4"/>
        <v>108.43</v>
      </c>
      <c r="AC6" s="33">
        <f t="shared" si="4"/>
        <v>105.61</v>
      </c>
      <c r="AD6" s="33">
        <f t="shared" si="4"/>
        <v>106.41</v>
      </c>
      <c r="AE6" s="33">
        <f t="shared" si="4"/>
        <v>106.89</v>
      </c>
      <c r="AF6" s="33">
        <f t="shared" si="4"/>
        <v>109.04</v>
      </c>
      <c r="AG6" s="32" t="str">
        <f>IF(AG7="","",IF(AG7="-","【-】","【"&amp;SUBSTITUTE(TEXT(AG7,"#,##0.00"),"-","△")&amp;"】"))</f>
        <v>【113.03】</v>
      </c>
      <c r="AH6" s="33">
        <f>IF(AH7="",NA(),AH7)</f>
        <v>0.71</v>
      </c>
      <c r="AI6" s="33">
        <f t="shared" ref="AI6:AQ6" si="5">IF(AI7="",NA(),AI7)</f>
        <v>9.26</v>
      </c>
      <c r="AJ6" s="33">
        <f t="shared" si="5"/>
        <v>3.8</v>
      </c>
      <c r="AK6" s="33">
        <f t="shared" si="5"/>
        <v>0.97</v>
      </c>
      <c r="AL6" s="33">
        <f t="shared" si="5"/>
        <v>11.16</v>
      </c>
      <c r="AM6" s="33">
        <f t="shared" si="5"/>
        <v>5.37</v>
      </c>
      <c r="AN6" s="33">
        <f t="shared" si="5"/>
        <v>6.79</v>
      </c>
      <c r="AO6" s="33">
        <f t="shared" si="5"/>
        <v>6.33</v>
      </c>
      <c r="AP6" s="33">
        <f t="shared" si="5"/>
        <v>7.76</v>
      </c>
      <c r="AQ6" s="33">
        <f t="shared" si="5"/>
        <v>3.77</v>
      </c>
      <c r="AR6" s="32" t="str">
        <f>IF(AR7="","",IF(AR7="-","【-】","【"&amp;SUBSTITUTE(TEXT(AR7,"#,##0.00"),"-","△")&amp;"】"))</f>
        <v>【0.81】</v>
      </c>
      <c r="AS6" s="33">
        <f>IF(AS7="",NA(),AS7)</f>
        <v>523.30999999999995</v>
      </c>
      <c r="AT6" s="33">
        <f t="shared" ref="AT6:BB6" si="6">IF(AT7="",NA(),AT7)</f>
        <v>596.95000000000005</v>
      </c>
      <c r="AU6" s="33">
        <f t="shared" si="6"/>
        <v>648.34</v>
      </c>
      <c r="AV6" s="33">
        <f t="shared" si="6"/>
        <v>814.92</v>
      </c>
      <c r="AW6" s="33">
        <f t="shared" si="6"/>
        <v>392</v>
      </c>
      <c r="AX6" s="33">
        <f t="shared" si="6"/>
        <v>792.56</v>
      </c>
      <c r="AY6" s="33">
        <f t="shared" si="6"/>
        <v>832.37</v>
      </c>
      <c r="AZ6" s="33">
        <f t="shared" si="6"/>
        <v>852.01</v>
      </c>
      <c r="BA6" s="33">
        <f t="shared" si="6"/>
        <v>909.68</v>
      </c>
      <c r="BB6" s="33">
        <f t="shared" si="6"/>
        <v>382.09</v>
      </c>
      <c r="BC6" s="32" t="str">
        <f>IF(BC7="","",IF(BC7="-","【-】","【"&amp;SUBSTITUTE(TEXT(BC7,"#,##0.00"),"-","△")&amp;"】"))</f>
        <v>【264.16】</v>
      </c>
      <c r="BD6" s="33">
        <f>IF(BD7="",NA(),BD7)</f>
        <v>217.4</v>
      </c>
      <c r="BE6" s="33">
        <f t="shared" ref="BE6:BM6" si="7">IF(BE7="",NA(),BE7)</f>
        <v>209.53</v>
      </c>
      <c r="BF6" s="33">
        <f t="shared" si="7"/>
        <v>196.6</v>
      </c>
      <c r="BG6" s="33">
        <f t="shared" si="7"/>
        <v>185</v>
      </c>
      <c r="BH6" s="33">
        <f t="shared" si="7"/>
        <v>174.74</v>
      </c>
      <c r="BI6" s="33">
        <f t="shared" si="7"/>
        <v>403.05</v>
      </c>
      <c r="BJ6" s="33">
        <f t="shared" si="7"/>
        <v>403.15</v>
      </c>
      <c r="BK6" s="33">
        <f t="shared" si="7"/>
        <v>391.4</v>
      </c>
      <c r="BL6" s="33">
        <f t="shared" si="7"/>
        <v>382.65</v>
      </c>
      <c r="BM6" s="33">
        <f t="shared" si="7"/>
        <v>385.06</v>
      </c>
      <c r="BN6" s="32" t="str">
        <f>IF(BN7="","",IF(BN7="-","【-】","【"&amp;SUBSTITUTE(TEXT(BN7,"#,##0.00"),"-","△")&amp;"】"))</f>
        <v>【283.72】</v>
      </c>
      <c r="BO6" s="33">
        <f>IF(BO7="",NA(),BO7)</f>
        <v>86.64</v>
      </c>
      <c r="BP6" s="33">
        <f t="shared" ref="BP6:BX6" si="8">IF(BP7="",NA(),BP7)</f>
        <v>79.540000000000006</v>
      </c>
      <c r="BQ6" s="33">
        <f t="shared" si="8"/>
        <v>84.53</v>
      </c>
      <c r="BR6" s="33">
        <f t="shared" si="8"/>
        <v>85.5</v>
      </c>
      <c r="BS6" s="33">
        <f t="shared" si="8"/>
        <v>79.16</v>
      </c>
      <c r="BT6" s="33">
        <f t="shared" si="8"/>
        <v>97.63</v>
      </c>
      <c r="BU6" s="33">
        <f t="shared" si="8"/>
        <v>94.86</v>
      </c>
      <c r="BV6" s="33">
        <f t="shared" si="8"/>
        <v>95.91</v>
      </c>
      <c r="BW6" s="33">
        <f t="shared" si="8"/>
        <v>96.1</v>
      </c>
      <c r="BX6" s="33">
        <f t="shared" si="8"/>
        <v>99.07</v>
      </c>
      <c r="BY6" s="32" t="str">
        <f>IF(BY7="","",IF(BY7="-","【-】","【"&amp;SUBSTITUTE(TEXT(BY7,"#,##0.00"),"-","△")&amp;"】"))</f>
        <v>【104.60】</v>
      </c>
      <c r="BZ6" s="33">
        <f>IF(BZ7="",NA(),BZ7)</f>
        <v>184.63</v>
      </c>
      <c r="CA6" s="33">
        <f t="shared" ref="CA6:CI6" si="9">IF(CA7="",NA(),CA7)</f>
        <v>201.22</v>
      </c>
      <c r="CB6" s="33">
        <f t="shared" si="9"/>
        <v>189.83</v>
      </c>
      <c r="CC6" s="33">
        <f t="shared" si="9"/>
        <v>188.11</v>
      </c>
      <c r="CD6" s="33">
        <f t="shared" si="9"/>
        <v>204.26</v>
      </c>
      <c r="CE6" s="33">
        <f t="shared" si="9"/>
        <v>172.59</v>
      </c>
      <c r="CF6" s="33">
        <f t="shared" si="9"/>
        <v>179.14</v>
      </c>
      <c r="CG6" s="33">
        <f t="shared" si="9"/>
        <v>179.29</v>
      </c>
      <c r="CH6" s="33">
        <f t="shared" si="9"/>
        <v>178.39</v>
      </c>
      <c r="CI6" s="33">
        <f t="shared" si="9"/>
        <v>173.03</v>
      </c>
      <c r="CJ6" s="32" t="str">
        <f>IF(CJ7="","",IF(CJ7="-","【-】","【"&amp;SUBSTITUTE(TEXT(CJ7,"#,##0.00"),"-","△")&amp;"】"))</f>
        <v>【164.21】</v>
      </c>
      <c r="CK6" s="33">
        <f>IF(CK7="",NA(),CK7)</f>
        <v>52.5</v>
      </c>
      <c r="CL6" s="33">
        <f t="shared" ref="CL6:CT6" si="10">IF(CL7="",NA(),CL7)</f>
        <v>51.99</v>
      </c>
      <c r="CM6" s="33">
        <f t="shared" si="10"/>
        <v>52.35</v>
      </c>
      <c r="CN6" s="33">
        <f t="shared" si="10"/>
        <v>51.57</v>
      </c>
      <c r="CO6" s="33">
        <f t="shared" si="10"/>
        <v>50.85</v>
      </c>
      <c r="CP6" s="33">
        <f t="shared" si="10"/>
        <v>60.17</v>
      </c>
      <c r="CQ6" s="33">
        <f t="shared" si="10"/>
        <v>58.76</v>
      </c>
      <c r="CR6" s="33">
        <f t="shared" si="10"/>
        <v>59.09</v>
      </c>
      <c r="CS6" s="33">
        <f t="shared" si="10"/>
        <v>59.23</v>
      </c>
      <c r="CT6" s="33">
        <f t="shared" si="10"/>
        <v>58.58</v>
      </c>
      <c r="CU6" s="32" t="str">
        <f>IF(CU7="","",IF(CU7="-","【-】","【"&amp;SUBSTITUTE(TEXT(CU7,"#,##0.00"),"-","△")&amp;"】"))</f>
        <v>【59.80】</v>
      </c>
      <c r="CV6" s="33">
        <f>IF(CV7="",NA(),CV7)</f>
        <v>93.09</v>
      </c>
      <c r="CW6" s="33">
        <f t="shared" ref="CW6:DE6" si="11">IF(CW7="",NA(),CW7)</f>
        <v>91.84</v>
      </c>
      <c r="CX6" s="33">
        <f t="shared" si="11"/>
        <v>91.36</v>
      </c>
      <c r="CY6" s="33">
        <f t="shared" si="11"/>
        <v>91.82</v>
      </c>
      <c r="CZ6" s="33">
        <f t="shared" si="11"/>
        <v>90.92</v>
      </c>
      <c r="DA6" s="33">
        <f t="shared" si="11"/>
        <v>85.47</v>
      </c>
      <c r="DB6" s="33">
        <f t="shared" si="11"/>
        <v>84.87</v>
      </c>
      <c r="DC6" s="33">
        <f t="shared" si="11"/>
        <v>85.4</v>
      </c>
      <c r="DD6" s="33">
        <f t="shared" si="11"/>
        <v>85.53</v>
      </c>
      <c r="DE6" s="33">
        <f t="shared" si="11"/>
        <v>85.23</v>
      </c>
      <c r="DF6" s="32" t="str">
        <f>IF(DF7="","",IF(DF7="-","【-】","【"&amp;SUBSTITUTE(TEXT(DF7,"#,##0.00"),"-","△")&amp;"】"))</f>
        <v>【89.78】</v>
      </c>
      <c r="DG6" s="33">
        <f>IF(DG7="",NA(),DG7)</f>
        <v>37.75</v>
      </c>
      <c r="DH6" s="33">
        <f t="shared" ref="DH6:DP6" si="12">IF(DH7="",NA(),DH7)</f>
        <v>38.76</v>
      </c>
      <c r="DI6" s="33">
        <f t="shared" si="12"/>
        <v>39.97</v>
      </c>
      <c r="DJ6" s="33">
        <f t="shared" si="12"/>
        <v>40.72</v>
      </c>
      <c r="DK6" s="33">
        <f t="shared" si="12"/>
        <v>44.69</v>
      </c>
      <c r="DL6" s="33">
        <f t="shared" si="12"/>
        <v>34.47</v>
      </c>
      <c r="DM6" s="33">
        <f t="shared" si="12"/>
        <v>35.53</v>
      </c>
      <c r="DN6" s="33">
        <f t="shared" si="12"/>
        <v>36.36</v>
      </c>
      <c r="DO6" s="33">
        <f t="shared" si="12"/>
        <v>37.340000000000003</v>
      </c>
      <c r="DP6" s="33">
        <f t="shared" si="12"/>
        <v>44.31</v>
      </c>
      <c r="DQ6" s="32" t="str">
        <f>IF(DQ7="","",IF(DQ7="-","【-】","【"&amp;SUBSTITUTE(TEXT(DQ7,"#,##0.00"),"-","△")&amp;"】"))</f>
        <v>【46.31】</v>
      </c>
      <c r="DR6" s="33">
        <f>IF(DR7="",NA(),DR7)</f>
        <v>2</v>
      </c>
      <c r="DS6" s="33">
        <f t="shared" ref="DS6:EA6" si="13">IF(DS7="",NA(),DS7)</f>
        <v>1.99</v>
      </c>
      <c r="DT6" s="33">
        <f t="shared" si="13"/>
        <v>2.0099999999999998</v>
      </c>
      <c r="DU6" s="33">
        <f t="shared" si="13"/>
        <v>2.0099999999999998</v>
      </c>
      <c r="DV6" s="33">
        <f t="shared" si="13"/>
        <v>2.2599999999999998</v>
      </c>
      <c r="DW6" s="33">
        <f t="shared" si="13"/>
        <v>6.06</v>
      </c>
      <c r="DX6" s="33">
        <f t="shared" si="13"/>
        <v>6.47</v>
      </c>
      <c r="DY6" s="33">
        <f t="shared" si="13"/>
        <v>7.8</v>
      </c>
      <c r="DZ6" s="33">
        <f t="shared" si="13"/>
        <v>8.39</v>
      </c>
      <c r="EA6" s="33">
        <f t="shared" si="13"/>
        <v>10.09</v>
      </c>
      <c r="EB6" s="32" t="str">
        <f>IF(EB7="","",IF(EB7="-","【-】","【"&amp;SUBSTITUTE(TEXT(EB7,"#,##0.00"),"-","△")&amp;"】"))</f>
        <v>【12.42】</v>
      </c>
      <c r="EC6" s="33">
        <f>IF(EC7="",NA(),EC7)</f>
        <v>0.54</v>
      </c>
      <c r="ED6" s="33">
        <f t="shared" ref="ED6:EL6" si="14">IF(ED7="",NA(),ED7)</f>
        <v>1.1399999999999999</v>
      </c>
      <c r="EE6" s="33">
        <f t="shared" si="14"/>
        <v>0.48</v>
      </c>
      <c r="EF6" s="33">
        <f t="shared" si="14"/>
        <v>0.73</v>
      </c>
      <c r="EG6" s="33">
        <f t="shared" si="14"/>
        <v>0.94</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332160</v>
      </c>
      <c r="D7" s="35">
        <v>46</v>
      </c>
      <c r="E7" s="35">
        <v>1</v>
      </c>
      <c r="F7" s="35">
        <v>0</v>
      </c>
      <c r="G7" s="35">
        <v>1</v>
      </c>
      <c r="H7" s="35" t="s">
        <v>93</v>
      </c>
      <c r="I7" s="35" t="s">
        <v>94</v>
      </c>
      <c r="J7" s="35" t="s">
        <v>95</v>
      </c>
      <c r="K7" s="35" t="s">
        <v>96</v>
      </c>
      <c r="L7" s="35" t="s">
        <v>97</v>
      </c>
      <c r="M7" s="36" t="s">
        <v>98</v>
      </c>
      <c r="N7" s="36">
        <v>73.14</v>
      </c>
      <c r="O7" s="36">
        <v>96.4</v>
      </c>
      <c r="P7" s="36">
        <v>3110</v>
      </c>
      <c r="Q7" s="36">
        <v>35688</v>
      </c>
      <c r="R7" s="36">
        <v>66.459999999999994</v>
      </c>
      <c r="S7" s="36">
        <v>536.98</v>
      </c>
      <c r="T7" s="36">
        <v>34262</v>
      </c>
      <c r="U7" s="36">
        <v>47.38</v>
      </c>
      <c r="V7" s="36">
        <v>723.13</v>
      </c>
      <c r="W7" s="36">
        <v>99.23</v>
      </c>
      <c r="X7" s="36">
        <v>92.56</v>
      </c>
      <c r="Y7" s="36">
        <v>96.7</v>
      </c>
      <c r="Z7" s="36">
        <v>99.16</v>
      </c>
      <c r="AA7" s="36">
        <v>91.6</v>
      </c>
      <c r="AB7" s="36">
        <v>108.43</v>
      </c>
      <c r="AC7" s="36">
        <v>105.61</v>
      </c>
      <c r="AD7" s="36">
        <v>106.41</v>
      </c>
      <c r="AE7" s="36">
        <v>106.89</v>
      </c>
      <c r="AF7" s="36">
        <v>109.04</v>
      </c>
      <c r="AG7" s="36">
        <v>113.03</v>
      </c>
      <c r="AH7" s="36">
        <v>0.71</v>
      </c>
      <c r="AI7" s="36">
        <v>9.26</v>
      </c>
      <c r="AJ7" s="36">
        <v>3.8</v>
      </c>
      <c r="AK7" s="36">
        <v>0.97</v>
      </c>
      <c r="AL7" s="36">
        <v>11.16</v>
      </c>
      <c r="AM7" s="36">
        <v>5.37</v>
      </c>
      <c r="AN7" s="36">
        <v>6.79</v>
      </c>
      <c r="AO7" s="36">
        <v>6.33</v>
      </c>
      <c r="AP7" s="36">
        <v>7.76</v>
      </c>
      <c r="AQ7" s="36">
        <v>3.77</v>
      </c>
      <c r="AR7" s="36">
        <v>0.81</v>
      </c>
      <c r="AS7" s="36">
        <v>523.30999999999995</v>
      </c>
      <c r="AT7" s="36">
        <v>596.95000000000005</v>
      </c>
      <c r="AU7" s="36">
        <v>648.34</v>
      </c>
      <c r="AV7" s="36">
        <v>814.92</v>
      </c>
      <c r="AW7" s="36">
        <v>392</v>
      </c>
      <c r="AX7" s="36">
        <v>792.56</v>
      </c>
      <c r="AY7" s="36">
        <v>832.37</v>
      </c>
      <c r="AZ7" s="36">
        <v>852.01</v>
      </c>
      <c r="BA7" s="36">
        <v>909.68</v>
      </c>
      <c r="BB7" s="36">
        <v>382.09</v>
      </c>
      <c r="BC7" s="36">
        <v>264.16000000000003</v>
      </c>
      <c r="BD7" s="36">
        <v>217.4</v>
      </c>
      <c r="BE7" s="36">
        <v>209.53</v>
      </c>
      <c r="BF7" s="36">
        <v>196.6</v>
      </c>
      <c r="BG7" s="36">
        <v>185</v>
      </c>
      <c r="BH7" s="36">
        <v>174.74</v>
      </c>
      <c r="BI7" s="36">
        <v>403.05</v>
      </c>
      <c r="BJ7" s="36">
        <v>403.15</v>
      </c>
      <c r="BK7" s="36">
        <v>391.4</v>
      </c>
      <c r="BL7" s="36">
        <v>382.65</v>
      </c>
      <c r="BM7" s="36">
        <v>385.06</v>
      </c>
      <c r="BN7" s="36">
        <v>283.72000000000003</v>
      </c>
      <c r="BO7" s="36">
        <v>86.64</v>
      </c>
      <c r="BP7" s="36">
        <v>79.540000000000006</v>
      </c>
      <c r="BQ7" s="36">
        <v>84.53</v>
      </c>
      <c r="BR7" s="36">
        <v>85.5</v>
      </c>
      <c r="BS7" s="36">
        <v>79.16</v>
      </c>
      <c r="BT7" s="36">
        <v>97.63</v>
      </c>
      <c r="BU7" s="36">
        <v>94.86</v>
      </c>
      <c r="BV7" s="36">
        <v>95.91</v>
      </c>
      <c r="BW7" s="36">
        <v>96.1</v>
      </c>
      <c r="BX7" s="36">
        <v>99.07</v>
      </c>
      <c r="BY7" s="36">
        <v>104.6</v>
      </c>
      <c r="BZ7" s="36">
        <v>184.63</v>
      </c>
      <c r="CA7" s="36">
        <v>201.22</v>
      </c>
      <c r="CB7" s="36">
        <v>189.83</v>
      </c>
      <c r="CC7" s="36">
        <v>188.11</v>
      </c>
      <c r="CD7" s="36">
        <v>204.26</v>
      </c>
      <c r="CE7" s="36">
        <v>172.59</v>
      </c>
      <c r="CF7" s="36">
        <v>179.14</v>
      </c>
      <c r="CG7" s="36">
        <v>179.29</v>
      </c>
      <c r="CH7" s="36">
        <v>178.39</v>
      </c>
      <c r="CI7" s="36">
        <v>173.03</v>
      </c>
      <c r="CJ7" s="36">
        <v>164.21</v>
      </c>
      <c r="CK7" s="36">
        <v>52.5</v>
      </c>
      <c r="CL7" s="36">
        <v>51.99</v>
      </c>
      <c r="CM7" s="36">
        <v>52.35</v>
      </c>
      <c r="CN7" s="36">
        <v>51.57</v>
      </c>
      <c r="CO7" s="36">
        <v>50.85</v>
      </c>
      <c r="CP7" s="36">
        <v>60.17</v>
      </c>
      <c r="CQ7" s="36">
        <v>58.76</v>
      </c>
      <c r="CR7" s="36">
        <v>59.09</v>
      </c>
      <c r="CS7" s="36">
        <v>59.23</v>
      </c>
      <c r="CT7" s="36">
        <v>58.58</v>
      </c>
      <c r="CU7" s="36">
        <v>59.8</v>
      </c>
      <c r="CV7" s="36">
        <v>93.09</v>
      </c>
      <c r="CW7" s="36">
        <v>91.84</v>
      </c>
      <c r="CX7" s="36">
        <v>91.36</v>
      </c>
      <c r="CY7" s="36">
        <v>91.82</v>
      </c>
      <c r="CZ7" s="36">
        <v>90.92</v>
      </c>
      <c r="DA7" s="36">
        <v>85.47</v>
      </c>
      <c r="DB7" s="36">
        <v>84.87</v>
      </c>
      <c r="DC7" s="36">
        <v>85.4</v>
      </c>
      <c r="DD7" s="36">
        <v>85.53</v>
      </c>
      <c r="DE7" s="36">
        <v>85.23</v>
      </c>
      <c r="DF7" s="36">
        <v>89.78</v>
      </c>
      <c r="DG7" s="36">
        <v>37.75</v>
      </c>
      <c r="DH7" s="36">
        <v>38.76</v>
      </c>
      <c r="DI7" s="36">
        <v>39.97</v>
      </c>
      <c r="DJ7" s="36">
        <v>40.72</v>
      </c>
      <c r="DK7" s="36">
        <v>44.69</v>
      </c>
      <c r="DL7" s="36">
        <v>34.47</v>
      </c>
      <c r="DM7" s="36">
        <v>35.53</v>
      </c>
      <c r="DN7" s="36">
        <v>36.36</v>
      </c>
      <c r="DO7" s="36">
        <v>37.340000000000003</v>
      </c>
      <c r="DP7" s="36">
        <v>44.31</v>
      </c>
      <c r="DQ7" s="36">
        <v>46.31</v>
      </c>
      <c r="DR7" s="36">
        <v>2</v>
      </c>
      <c r="DS7" s="36">
        <v>1.99</v>
      </c>
      <c r="DT7" s="36">
        <v>2.0099999999999998</v>
      </c>
      <c r="DU7" s="36">
        <v>2.0099999999999998</v>
      </c>
      <c r="DV7" s="36">
        <v>2.2599999999999998</v>
      </c>
      <c r="DW7" s="36">
        <v>6.06</v>
      </c>
      <c r="DX7" s="36">
        <v>6.47</v>
      </c>
      <c r="DY7" s="36">
        <v>7.8</v>
      </c>
      <c r="DZ7" s="36">
        <v>8.39</v>
      </c>
      <c r="EA7" s="36">
        <v>10.09</v>
      </c>
      <c r="EB7" s="36">
        <v>12.42</v>
      </c>
      <c r="EC7" s="36">
        <v>0.54</v>
      </c>
      <c r="ED7" s="36">
        <v>1.1399999999999999</v>
      </c>
      <c r="EE7" s="36">
        <v>0.48</v>
      </c>
      <c r="EF7" s="36">
        <v>0.73</v>
      </c>
      <c r="EG7" s="36">
        <v>0.94</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2016-02-12T05:51:10Z</cp:lastPrinted>
  <dcterms:created xsi:type="dcterms:W3CDTF">2016-02-03T07:26:30Z</dcterms:created>
  <dcterms:modified xsi:type="dcterms:W3CDTF">2016-02-23T12:00:54Z</dcterms:modified>
</cp:coreProperties>
</file>