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2.52\浅口市役所\01文書管理\2019年度\10企画財政部\10財政課\01_財政係\(7)その他財政\地方公営企業\2020.1.16_ 【岡山県市町村課】公営企業に係る「経営比較分析表」の分析等について(依頼)\02_県への回答（分析表）\15浅口市\"/>
    </mc:Choice>
  </mc:AlternateContent>
  <workbookProtection workbookAlgorithmName="SHA-512" workbookHashValue="bMmzxDknTuJhKRby3ySJ0+YkH4zxqHixPqdUbCXoJ6FjaTqbOivcT8e1hGs/Wcn4wWF5cyYoiSxHiVWZKKOOqA==" workbookSaltValue="5GhoYKrr52kgbm6XRcnkf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MA30" i="4"/>
  <c r="IT76" i="4"/>
  <c r="CS51" i="4"/>
  <c r="HJ30" i="4"/>
  <c r="CS30" i="4"/>
  <c r="BZ76" i="4"/>
  <c r="MA51" i="4"/>
  <c r="HJ51" i="4"/>
  <c r="C11" i="5"/>
  <c r="D11" i="5"/>
  <c r="E11" i="5"/>
  <c r="B11" i="5"/>
  <c r="BK76" i="4" l="1"/>
  <c r="LT76" i="4"/>
  <c r="GQ51" i="4"/>
  <c r="LH30" i="4"/>
  <c r="IE76" i="4"/>
  <c r="BZ51" i="4"/>
  <c r="BZ30" i="4"/>
  <c r="LH51" i="4"/>
  <c r="GQ30" i="4"/>
  <c r="BG30" i="4"/>
  <c r="AV76" i="4"/>
  <c r="KO51" i="4"/>
  <c r="KO30" i="4"/>
  <c r="HP76" i="4"/>
  <c r="BG51" i="4"/>
  <c r="LE76" i="4"/>
  <c r="FX51" i="4"/>
  <c r="FX30" i="4"/>
  <c r="AN30" i="4"/>
  <c r="AG76" i="4"/>
  <c r="JV51" i="4"/>
  <c r="FE51" i="4"/>
  <c r="JV30" i="4"/>
  <c r="AN51" i="4"/>
  <c r="FE30" i="4"/>
  <c r="KP76" i="4"/>
  <c r="HA76" i="4"/>
  <c r="KA76" i="4"/>
  <c r="EL51" i="4"/>
  <c r="GL76" i="4"/>
  <c r="U51" i="4"/>
  <c r="EL30" i="4"/>
  <c r="U30" i="4"/>
  <c r="R76" i="4"/>
  <c r="JC51" i="4"/>
  <c r="JC30"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<sst xmlns="http://schemas.openxmlformats.org/spreadsheetml/2006/main" count="278" uniqueCount="131">
  <si>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</si>
  <si>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</si>
  <si>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</si>
  <si>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</si>
  <si>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</si>
  <si>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</si>
  <si>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</si>
  <si>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</si>
  <si>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</si>
  <si>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</si>
  <si>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</si>
  <si>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</si>
  <si>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</si>
  <si>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</si>
  <si>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</si>
  <si>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</si>
  <si>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</si>
  <si>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</si>
  <si>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</si>
  <si>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</si>
  <si>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</si>
  <si>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</si>
  <si>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</si>
  <si>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</si>
  <si>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</si>
  <si>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</si>
  <si>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</si>
  <si>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</si>
  <si>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</si>
  <si>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</si>
  <si>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</si>
  <si>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</si>
  <si>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</si>
  <si>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</si>
  <si>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</si>
  <si>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</si>
  <si>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</si>
  <si>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</si>
  <si>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</si>
  <si>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</si>
  <si>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</si>
  <si>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</si>
  <si>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</si>
  <si>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</si>
  <si>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</si>
  <si>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</si>
  <si>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</si>
  <si>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</si>
  <si>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</si>
  <si>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</si>
  <si>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</si>
  <si>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</si>
  <si>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</si>
  <si>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</si>
  <si>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</si>
  <si>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</si>
  <si>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</si>
  <si>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</si>
  <si>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</si>
  <si>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</si>
  <si>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</si>
  <si>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</si>
  <si>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</si>
  <si>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</si>
  <si>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</si>
  <si>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</si>
  <si>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</si>
  <si>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</si>
  <si>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</si>
  <si>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</si>
  <si>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</si>
  <si>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</si>
  <si>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</si>
  <si>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</si>
  <si>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</si>
  <si>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</si>
  <si>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</si>
  <si>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</si>
  <si>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</si>
  <si>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</si>
  <si>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</si>
  <si>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</si>
  <si>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</si>
  <si>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</si>
  <si>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</si>
  <si>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</si>
  <si>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</si>
  <si>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</si>
  <si>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</si>
  <si>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</si>
  <si>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</si>
  <si>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</si>
  <si>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</si>
  <si>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</si>
  <si>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</si>
  <si>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</si>
  <si>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</si>
  <si>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</si>
  <si>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</si>
  <si>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</si>
  <si>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</si>
  <si>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</si>
  <si>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</si>
  <si>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</si>
  <si>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</si>
  <si>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</si>
  <si>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</si>
  <si>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</si>
  <si>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</si>
  <si>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岡山県　浅口市</t>
  </si>
  <si>
    <t>浅口市営鴨方駅北駐車場</t>
  </si>
  <si>
    <t>法非適用</t>
  </si>
  <si>
    <t>駐車場整備事業</t>
  </si>
  <si>
    <t>-</t>
  </si>
  <si>
    <t>Ａ１Ｂ１</t>
  </si>
  <si>
    <t>非設置</t>
  </si>
  <si>
    <t>該当数値なし</t>
  </si>
  <si>
    <t>都市計画駐車場 届出駐車場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</si>
  <si>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</si>
  <si>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</si>
  <si>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</si>
  <si>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</si>
  <si>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</si>
  <si>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</si>
  <si>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</si>
  <si>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</si>
  <si>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</si>
  <si>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他会計からの補助金はゼロであるため、②他会計補助金比率③駐車台数一台当たりの他会計補助金額の数値もゼロとなっている。
　①収益的収支比率、④売上高GOP比率は共に類似施設平均を大きく上回っており健全であるといえるが年々類似施設平均との差が小さくなってきているため、このままいくと平均値を下回る可能性がある。
　⑤EBITDAの数値については、類似平均施設の２～５割程度の数値となっているが、算出の基となる総収益は施設規模に大きく影響されるところであるため、やむを得ない数値である。</t>
    <rPh sb="1" eb="2">
      <t>ホカ</t>
    </rPh>
    <rPh sb="2" eb="4">
      <t>カイケイ</t>
    </rPh>
    <rPh sb="7" eb="9">
      <t>ホジョ</t>
    </rPh>
    <rPh sb="9" eb="10">
      <t>キン</t>
    </rPh>
    <rPh sb="20" eb="21">
      <t>ホカ</t>
    </rPh>
    <rPh sb="21" eb="23">
      <t>カイケイ</t>
    </rPh>
    <rPh sb="23" eb="26">
      <t>ホジョキン</t>
    </rPh>
    <rPh sb="26" eb="28">
      <t>ヒリツ</t>
    </rPh>
    <rPh sb="29" eb="31">
      <t>チュウシャ</t>
    </rPh>
    <rPh sb="31" eb="33">
      <t>ダイスウ</t>
    </rPh>
    <rPh sb="33" eb="35">
      <t>１ダイ</t>
    </rPh>
    <rPh sb="35" eb="36">
      <t>ア</t>
    </rPh>
    <rPh sb="39" eb="40">
      <t>ホカ</t>
    </rPh>
    <rPh sb="40" eb="42">
      <t>カイケイ</t>
    </rPh>
    <rPh sb="42" eb="44">
      <t>ホジョ</t>
    </rPh>
    <rPh sb="44" eb="46">
      <t>キンガク</t>
    </rPh>
    <rPh sb="47" eb="49">
      <t>スウチ</t>
    </rPh>
    <rPh sb="62" eb="64">
      <t>シュウエキ</t>
    </rPh>
    <rPh sb="64" eb="65">
      <t>テキ</t>
    </rPh>
    <rPh sb="65" eb="67">
      <t>シュウシ</t>
    </rPh>
    <rPh sb="67" eb="69">
      <t>ヒリツ</t>
    </rPh>
    <rPh sb="71" eb="73">
      <t>ウリアゲ</t>
    </rPh>
    <rPh sb="73" eb="74">
      <t>ダカ</t>
    </rPh>
    <rPh sb="77" eb="79">
      <t>ヒリツ</t>
    </rPh>
    <rPh sb="80" eb="81">
      <t>トモ</t>
    </rPh>
    <rPh sb="82" eb="84">
      <t>ルイジ</t>
    </rPh>
    <rPh sb="84" eb="86">
      <t>シセツ</t>
    </rPh>
    <rPh sb="86" eb="88">
      <t>ヘイキン</t>
    </rPh>
    <rPh sb="89" eb="90">
      <t>オオ</t>
    </rPh>
    <rPh sb="92" eb="94">
      <t>ウワマワ</t>
    </rPh>
    <rPh sb="98" eb="100">
      <t>ケンゼン</t>
    </rPh>
    <rPh sb="108" eb="110">
      <t>ネンネン</t>
    </rPh>
    <rPh sb="110" eb="112">
      <t>ルイジ</t>
    </rPh>
    <rPh sb="112" eb="114">
      <t>シセツ</t>
    </rPh>
    <rPh sb="114" eb="116">
      <t>ヘイキン</t>
    </rPh>
    <rPh sb="118" eb="119">
      <t>サ</t>
    </rPh>
    <rPh sb="120" eb="121">
      <t>チイ</t>
    </rPh>
    <rPh sb="140" eb="143">
      <t>ヘイキンチ</t>
    </rPh>
    <rPh sb="144" eb="146">
      <t>シタマワ</t>
    </rPh>
    <rPh sb="147" eb="150">
      <t>カノウセイ</t>
    </rPh>
    <rPh sb="164" eb="166">
      <t>スウチ</t>
    </rPh>
    <rPh sb="172" eb="174">
      <t>ルイジ</t>
    </rPh>
    <rPh sb="174" eb="176">
      <t>ヘイキン</t>
    </rPh>
    <rPh sb="176" eb="178">
      <t>シセツ</t>
    </rPh>
    <rPh sb="182" eb="183">
      <t>ワリ</t>
    </rPh>
    <rPh sb="183" eb="185">
      <t>テイド</t>
    </rPh>
    <rPh sb="186" eb="188">
      <t>スウチ</t>
    </rPh>
    <rPh sb="196" eb="198">
      <t>サンシュツ</t>
    </rPh>
    <rPh sb="199" eb="200">
      <t>モト</t>
    </rPh>
    <rPh sb="203" eb="206">
      <t>ソウシュウエキ</t>
    </rPh>
    <rPh sb="207" eb="209">
      <t>シセツ</t>
    </rPh>
    <rPh sb="209" eb="211">
      <t>キボ</t>
    </rPh>
    <rPh sb="212" eb="213">
      <t>オオ</t>
    </rPh>
    <rPh sb="215" eb="217">
      <t>エイキョウ</t>
    </rPh>
    <rPh sb="232" eb="233">
      <t>エ</t>
    </rPh>
    <rPh sb="235" eb="237">
      <t>スウチ</t>
    </rPh>
    <phoneticPr fontId="5"/>
  </si>
  <si>
    <t>⑪稼働率の数値自体は安定しているが、類似施設平均値の6～7割程度の数値である。稼働率を向上していくことが課題になる。</t>
    <rPh sb="1" eb="3">
      <t>カドウ</t>
    </rPh>
    <rPh sb="3" eb="4">
      <t>リツ</t>
    </rPh>
    <rPh sb="5" eb="7">
      <t>スウチ</t>
    </rPh>
    <rPh sb="7" eb="9">
      <t>ジタイ</t>
    </rPh>
    <rPh sb="10" eb="12">
      <t>アンテイ</t>
    </rPh>
    <rPh sb="18" eb="20">
      <t>ルイジ</t>
    </rPh>
    <rPh sb="20" eb="22">
      <t>シセツ</t>
    </rPh>
    <rPh sb="22" eb="24">
      <t>ヘイキン</t>
    </rPh>
    <rPh sb="24" eb="25">
      <t>アタイ</t>
    </rPh>
    <rPh sb="29" eb="30">
      <t>ワリ</t>
    </rPh>
    <rPh sb="30" eb="32">
      <t>テイド</t>
    </rPh>
    <rPh sb="33" eb="35">
      <t>スウチ</t>
    </rPh>
    <rPh sb="39" eb="41">
      <t>カドウ</t>
    </rPh>
    <rPh sb="41" eb="42">
      <t>リツ</t>
    </rPh>
    <rPh sb="43" eb="45">
      <t>コウジョウ</t>
    </rPh>
    <rPh sb="52" eb="54">
      <t>カダイ</t>
    </rPh>
    <phoneticPr fontId="5"/>
  </si>
  <si>
    <t>収益状況は現在は良好な状態であるが、年々数値は減少してきているため、それを食い止める対策を講じる必要がある。
利用状況については稼働率を上げていくことが課題であり、対策を検討する必要がある。</t>
    <rPh sb="0" eb="2">
      <t>シュウエキ</t>
    </rPh>
    <rPh sb="2" eb="4">
      <t>ジョウキョウ</t>
    </rPh>
    <rPh sb="5" eb="7">
      <t>ゲンザイ</t>
    </rPh>
    <rPh sb="8" eb="10">
      <t>リョウコウ</t>
    </rPh>
    <rPh sb="11" eb="13">
      <t>ジョウタイ</t>
    </rPh>
    <rPh sb="18" eb="20">
      <t>ネンネン</t>
    </rPh>
    <rPh sb="20" eb="22">
      <t>スウチ</t>
    </rPh>
    <rPh sb="23" eb="25">
      <t>ゲンショウ</t>
    </rPh>
    <rPh sb="37" eb="38">
      <t>ク</t>
    </rPh>
    <rPh sb="39" eb="40">
      <t>ト</t>
    </rPh>
    <rPh sb="42" eb="44">
      <t>タイサク</t>
    </rPh>
    <rPh sb="45" eb="46">
      <t>コウ</t>
    </rPh>
    <rPh sb="48" eb="50">
      <t>ヒツヨウ</t>
    </rPh>
    <rPh sb="55" eb="57">
      <t>リヨウ</t>
    </rPh>
    <rPh sb="57" eb="59">
      <t>ジョウキョウ</t>
    </rPh>
    <rPh sb="64" eb="66">
      <t>カドウ</t>
    </rPh>
    <rPh sb="66" eb="67">
      <t>リツ</t>
    </rPh>
    <rPh sb="68" eb="69">
      <t>ア</t>
    </rPh>
    <rPh sb="76" eb="78">
      <t>カダイ</t>
    </rPh>
    <rPh sb="82" eb="84">
      <t>タイサク</t>
    </rPh>
    <rPh sb="85" eb="87">
      <t>ケントウ</t>
    </rPh>
    <rPh sb="89" eb="91">
      <t>ヒツヨウ</t>
    </rPh>
    <phoneticPr fontId="5"/>
  </si>
  <si>
    <t>⑥有形固定資産減価償却率は該当する数値はなく、⑧設備投資見込額についても現段階で発生する見込みはない。企業債の償還が終了しているため、⑩企業債残高対料金収入比率も該当する数値がない。</t>
    <rPh sb="1" eb="3">
      <t>ユウケイ</t>
    </rPh>
    <rPh sb="3" eb="5">
      <t>コテイ</t>
    </rPh>
    <rPh sb="5" eb="7">
      <t>シサン</t>
    </rPh>
    <rPh sb="7" eb="9">
      <t>ゲンカ</t>
    </rPh>
    <rPh sb="9" eb="11">
      <t>ショウキャク</t>
    </rPh>
    <rPh sb="11" eb="12">
      <t>リツ</t>
    </rPh>
    <rPh sb="13" eb="15">
      <t>ガイトウ</t>
    </rPh>
    <rPh sb="17" eb="19">
      <t>スウチ</t>
    </rPh>
    <rPh sb="24" eb="26">
      <t>セツビ</t>
    </rPh>
    <rPh sb="26" eb="28">
      <t>トウシ</t>
    </rPh>
    <rPh sb="28" eb="30">
      <t>ミコ</t>
    </rPh>
    <rPh sb="30" eb="31">
      <t>ガク</t>
    </rPh>
    <rPh sb="51" eb="53">
      <t>キギョウ</t>
    </rPh>
    <rPh sb="53" eb="54">
      <t>サイ</t>
    </rPh>
    <rPh sb="55" eb="57">
      <t>ショウカン</t>
    </rPh>
    <rPh sb="58" eb="60">
      <t>シュウリョウ</t>
    </rPh>
    <rPh sb="68" eb="70">
      <t>キギョウ</t>
    </rPh>
    <rPh sb="70" eb="71">
      <t>サイ</t>
    </rPh>
    <rPh sb="71" eb="73">
      <t>ザンダカ</t>
    </rPh>
    <rPh sb="73" eb="74">
      <t>タイ</t>
    </rPh>
    <rPh sb="74" eb="76">
      <t>リョウキン</t>
    </rPh>
    <rPh sb="76" eb="78">
      <t>シュウニュウ</t>
    </rPh>
    <rPh sb="78" eb="80">
      <t>ヒリツ</t>
    </rPh>
    <rPh sb="81" eb="83">
      <t>ガイトウ</t>
    </rPh>
    <rPh sb="85" eb="87">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</si>
</sst>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533.9</c:v>
                </c:pt>
                <c:pt idx="1">
                  <c:v>742.8</c:v>
                </c:pt>
                <c:pt idx="2">
                  <c:v>486.8</c:v>
                </c:pt>
                <c:pt idx="3">
                  <c:v>353.1</c:v>
                </c:pt>
                <c:pt idx="4">
                  <c:v>283.7</c:v>
                </c:pt>
              </c:numCache>
            </c:numRef>
          </c:val>
          <c:extLst xmlns:c16r2="http://schemas.microsoft.com/office/drawing/2015/06/chart">
            <c:ext xmlns:c16="http://schemas.microsoft.com/office/drawing/2014/chart" uri="{C3380CC4-5D6E-409C-BE32-E72D297353CC}">
              <c16:uniqueId val="{00000000-96B4-41E8-B64D-0BB44FAF97FB}"/>
            </c:ext>
          </c:extLst>
        </c:ser>
        <c:dLbls>
          <c:showLegendKey val="0"/>
          <c:showVal val="0"/>
          <c:showCatName val="0"/>
          <c:showSerName val="0"/>
          <c:showPercent val="0"/>
          <c:showBubbleSize val="0"/>
        </c:dLbls>
        <c:gapWidth val="150"/>
        <c:axId val="396021728"/>
        <c:axId val="39602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96B4-41E8-B64D-0BB44FAF97FB}"/>
            </c:ext>
          </c:extLst>
        </c:ser>
        <c:dLbls>
          <c:showLegendKey val="0"/>
          <c:showVal val="0"/>
          <c:showCatName val="0"/>
          <c:showSerName val="0"/>
          <c:showPercent val="0"/>
          <c:showBubbleSize val="0"/>
        </c:dLbls>
        <c:marker val="1"/>
        <c:smooth val="0"/>
        <c:axId val="396021728"/>
        <c:axId val="396022120"/>
      </c:lineChart>
      <c:dateAx>
        <c:axId val="396021728"/>
        <c:scaling>
          <c:orientation val="minMax"/>
        </c:scaling>
        <c:delete val="1"/>
        <c:axPos val="b"/>
        <c:numFmt formatCode="ge" sourceLinked="1"/>
        <c:majorTickMark val="none"/>
        <c:minorTickMark val="none"/>
        <c:tickLblPos val="none"/>
        <c:crossAx val="396022120"/>
        <c:crosses val="autoZero"/>
        <c:auto val="1"/>
        <c:lblOffset val="100"/>
        <c:baseTimeUnit val="years"/>
      </c:dateAx>
      <c:valAx>
        <c:axId val="39602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0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7-402D-A8D9-BC5A4BF42981}"/>
            </c:ext>
          </c:extLst>
        </c:ser>
        <c:dLbls>
          <c:showLegendKey val="0"/>
          <c:showVal val="0"/>
          <c:showCatName val="0"/>
          <c:showSerName val="0"/>
          <c:showPercent val="0"/>
          <c:showBubbleSize val="0"/>
        </c:dLbls>
        <c:gapWidth val="150"/>
        <c:axId val="396592136"/>
        <c:axId val="39659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20D7-402D-A8D9-BC5A4BF42981}"/>
            </c:ext>
          </c:extLst>
        </c:ser>
        <c:dLbls>
          <c:showLegendKey val="0"/>
          <c:showVal val="0"/>
          <c:showCatName val="0"/>
          <c:showSerName val="0"/>
          <c:showPercent val="0"/>
          <c:showBubbleSize val="0"/>
        </c:dLbls>
        <c:marker val="1"/>
        <c:smooth val="0"/>
        <c:axId val="396592136"/>
        <c:axId val="396592528"/>
      </c:lineChart>
      <c:dateAx>
        <c:axId val="396592136"/>
        <c:scaling>
          <c:orientation val="minMax"/>
        </c:scaling>
        <c:delete val="1"/>
        <c:axPos val="b"/>
        <c:numFmt formatCode="ge" sourceLinked="1"/>
        <c:majorTickMark val="none"/>
        <c:minorTickMark val="none"/>
        <c:tickLblPos val="none"/>
        <c:crossAx val="396592528"/>
        <c:crosses val="autoZero"/>
        <c:auto val="1"/>
        <c:lblOffset val="100"/>
        <c:baseTimeUnit val="years"/>
      </c:dateAx>
      <c:valAx>
        <c:axId val="39659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9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49C-4B35-833C-347C3FF6F779}"/>
            </c:ext>
          </c:extLst>
        </c:ser>
        <c:dLbls>
          <c:showLegendKey val="0"/>
          <c:showVal val="0"/>
          <c:showCatName val="0"/>
          <c:showSerName val="0"/>
          <c:showPercent val="0"/>
          <c:showBubbleSize val="0"/>
        </c:dLbls>
        <c:gapWidth val="150"/>
        <c:axId val="396593312"/>
        <c:axId val="3965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49C-4B35-833C-347C3FF6F779}"/>
            </c:ext>
          </c:extLst>
        </c:ser>
        <c:dLbls>
          <c:showLegendKey val="0"/>
          <c:showVal val="0"/>
          <c:showCatName val="0"/>
          <c:showSerName val="0"/>
          <c:showPercent val="0"/>
          <c:showBubbleSize val="0"/>
        </c:dLbls>
        <c:marker val="1"/>
        <c:smooth val="0"/>
        <c:axId val="396593312"/>
        <c:axId val="396593704"/>
      </c:lineChart>
      <c:dateAx>
        <c:axId val="396593312"/>
        <c:scaling>
          <c:orientation val="minMax"/>
        </c:scaling>
        <c:delete val="1"/>
        <c:axPos val="b"/>
        <c:numFmt formatCode="ge" sourceLinked="1"/>
        <c:majorTickMark val="none"/>
        <c:minorTickMark val="none"/>
        <c:tickLblPos val="none"/>
        <c:crossAx val="396593704"/>
        <c:crosses val="autoZero"/>
        <c:auto val="1"/>
        <c:lblOffset val="100"/>
        <c:baseTimeUnit val="years"/>
      </c:dateAx>
      <c:valAx>
        <c:axId val="39659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674-4070-A1AD-52B292DA4029}"/>
            </c:ext>
          </c:extLst>
        </c:ser>
        <c:dLbls>
          <c:showLegendKey val="0"/>
          <c:showVal val="0"/>
          <c:showCatName val="0"/>
          <c:showSerName val="0"/>
          <c:showPercent val="0"/>
          <c:showBubbleSize val="0"/>
        </c:dLbls>
        <c:gapWidth val="150"/>
        <c:axId val="396594488"/>
        <c:axId val="3965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674-4070-A1AD-52B292DA4029}"/>
            </c:ext>
          </c:extLst>
        </c:ser>
        <c:dLbls>
          <c:showLegendKey val="0"/>
          <c:showVal val="0"/>
          <c:showCatName val="0"/>
          <c:showSerName val="0"/>
          <c:showPercent val="0"/>
          <c:showBubbleSize val="0"/>
        </c:dLbls>
        <c:marker val="1"/>
        <c:smooth val="0"/>
        <c:axId val="396594488"/>
        <c:axId val="396594880"/>
      </c:lineChart>
      <c:dateAx>
        <c:axId val="396594488"/>
        <c:scaling>
          <c:orientation val="minMax"/>
        </c:scaling>
        <c:delete val="1"/>
        <c:axPos val="b"/>
        <c:numFmt formatCode="ge" sourceLinked="1"/>
        <c:majorTickMark val="none"/>
        <c:minorTickMark val="none"/>
        <c:tickLblPos val="none"/>
        <c:crossAx val="396594880"/>
        <c:crosses val="autoZero"/>
        <c:auto val="1"/>
        <c:lblOffset val="100"/>
        <c:baseTimeUnit val="years"/>
      </c:dateAx>
      <c:valAx>
        <c:axId val="39659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9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92-4E5D-BFB7-384D579BB8CF}"/>
            </c:ext>
          </c:extLst>
        </c:ser>
        <c:dLbls>
          <c:showLegendKey val="0"/>
          <c:showVal val="0"/>
          <c:showCatName val="0"/>
          <c:showSerName val="0"/>
          <c:showPercent val="0"/>
          <c:showBubbleSize val="0"/>
        </c:dLbls>
        <c:gapWidth val="150"/>
        <c:axId val="398427760"/>
        <c:axId val="39842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8292-4E5D-BFB7-384D579BB8CF}"/>
            </c:ext>
          </c:extLst>
        </c:ser>
        <c:dLbls>
          <c:showLegendKey val="0"/>
          <c:showVal val="0"/>
          <c:showCatName val="0"/>
          <c:showSerName val="0"/>
          <c:showPercent val="0"/>
          <c:showBubbleSize val="0"/>
        </c:dLbls>
        <c:marker val="1"/>
        <c:smooth val="0"/>
        <c:axId val="398427760"/>
        <c:axId val="398428152"/>
      </c:lineChart>
      <c:dateAx>
        <c:axId val="398427760"/>
        <c:scaling>
          <c:orientation val="minMax"/>
        </c:scaling>
        <c:delete val="1"/>
        <c:axPos val="b"/>
        <c:numFmt formatCode="ge" sourceLinked="1"/>
        <c:majorTickMark val="none"/>
        <c:minorTickMark val="none"/>
        <c:tickLblPos val="none"/>
        <c:crossAx val="398428152"/>
        <c:crosses val="autoZero"/>
        <c:auto val="1"/>
        <c:lblOffset val="100"/>
        <c:baseTimeUnit val="years"/>
      </c:dateAx>
      <c:valAx>
        <c:axId val="39842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2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4D-430F-B987-AA80C473E147}"/>
            </c:ext>
          </c:extLst>
        </c:ser>
        <c:dLbls>
          <c:showLegendKey val="0"/>
          <c:showVal val="0"/>
          <c:showCatName val="0"/>
          <c:showSerName val="0"/>
          <c:showPercent val="0"/>
          <c:showBubbleSize val="0"/>
        </c:dLbls>
        <c:gapWidth val="150"/>
        <c:axId val="398428936"/>
        <c:axId val="39842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654D-430F-B987-AA80C473E147}"/>
            </c:ext>
          </c:extLst>
        </c:ser>
        <c:dLbls>
          <c:showLegendKey val="0"/>
          <c:showVal val="0"/>
          <c:showCatName val="0"/>
          <c:showSerName val="0"/>
          <c:showPercent val="0"/>
          <c:showBubbleSize val="0"/>
        </c:dLbls>
        <c:marker val="1"/>
        <c:smooth val="0"/>
        <c:axId val="398428936"/>
        <c:axId val="398429328"/>
      </c:lineChart>
      <c:dateAx>
        <c:axId val="398428936"/>
        <c:scaling>
          <c:orientation val="minMax"/>
        </c:scaling>
        <c:delete val="1"/>
        <c:axPos val="b"/>
        <c:numFmt formatCode="ge" sourceLinked="1"/>
        <c:majorTickMark val="none"/>
        <c:minorTickMark val="none"/>
        <c:tickLblPos val="none"/>
        <c:crossAx val="398429328"/>
        <c:crosses val="autoZero"/>
        <c:auto val="1"/>
        <c:lblOffset val="100"/>
        <c:baseTimeUnit val="years"/>
      </c:dateAx>
      <c:valAx>
        <c:axId val="39842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42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85</c:v>
                </c:pt>
                <c:pt idx="1">
                  <c:v>85</c:v>
                </c:pt>
                <c:pt idx="2">
                  <c:v>86</c:v>
                </c:pt>
                <c:pt idx="3">
                  <c:v>81.3</c:v>
                </c:pt>
                <c:pt idx="4">
                  <c:v>82.2</c:v>
                </c:pt>
              </c:numCache>
            </c:numRef>
          </c:val>
          <c:extLst xmlns:c16r2="http://schemas.microsoft.com/office/drawing/2015/06/chart">
            <c:ext xmlns:c16="http://schemas.microsoft.com/office/drawing/2014/chart" uri="{C3380CC4-5D6E-409C-BE32-E72D297353CC}">
              <c16:uniqueId val="{00000000-E11B-4CDA-B2FF-FEB652493EF3}"/>
            </c:ext>
          </c:extLst>
        </c:ser>
        <c:dLbls>
          <c:showLegendKey val="0"/>
          <c:showVal val="0"/>
          <c:showCatName val="0"/>
          <c:showSerName val="0"/>
          <c:showPercent val="0"/>
          <c:showBubbleSize val="0"/>
        </c:dLbls>
        <c:gapWidth val="150"/>
        <c:axId val="398430112"/>
        <c:axId val="39843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E11B-4CDA-B2FF-FEB652493EF3}"/>
            </c:ext>
          </c:extLst>
        </c:ser>
        <c:dLbls>
          <c:showLegendKey val="0"/>
          <c:showVal val="0"/>
          <c:showCatName val="0"/>
          <c:showSerName val="0"/>
          <c:showPercent val="0"/>
          <c:showBubbleSize val="0"/>
        </c:dLbls>
        <c:marker val="1"/>
        <c:smooth val="0"/>
        <c:axId val="398430112"/>
        <c:axId val="398430504"/>
      </c:lineChart>
      <c:dateAx>
        <c:axId val="398430112"/>
        <c:scaling>
          <c:orientation val="minMax"/>
        </c:scaling>
        <c:delete val="1"/>
        <c:axPos val="b"/>
        <c:numFmt formatCode="ge" sourceLinked="1"/>
        <c:majorTickMark val="none"/>
        <c:minorTickMark val="none"/>
        <c:tickLblPos val="none"/>
        <c:crossAx val="398430504"/>
        <c:crosses val="autoZero"/>
        <c:auto val="1"/>
        <c:lblOffset val="100"/>
        <c:baseTimeUnit val="years"/>
      </c:dateAx>
      <c:valAx>
        <c:axId val="39843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3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81.3</c:v>
                </c:pt>
                <c:pt idx="1">
                  <c:v>86.5</c:v>
                </c:pt>
                <c:pt idx="2">
                  <c:v>79.5</c:v>
                </c:pt>
                <c:pt idx="3">
                  <c:v>71.7</c:v>
                </c:pt>
                <c:pt idx="4">
                  <c:v>64.8</c:v>
                </c:pt>
              </c:numCache>
            </c:numRef>
          </c:val>
          <c:extLst xmlns:c16r2="http://schemas.microsoft.com/office/drawing/2015/06/chart">
            <c:ext xmlns:c16="http://schemas.microsoft.com/office/drawing/2014/chart" uri="{C3380CC4-5D6E-409C-BE32-E72D297353CC}">
              <c16:uniqueId val="{00000000-8F2D-4E38-9EAD-B7C7EFD7AADF}"/>
            </c:ext>
          </c:extLst>
        </c:ser>
        <c:dLbls>
          <c:showLegendKey val="0"/>
          <c:showVal val="0"/>
          <c:showCatName val="0"/>
          <c:showSerName val="0"/>
          <c:showPercent val="0"/>
          <c:showBubbleSize val="0"/>
        </c:dLbls>
        <c:gapWidth val="150"/>
        <c:axId val="398431288"/>
        <c:axId val="3979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8F2D-4E38-9EAD-B7C7EFD7AADF}"/>
            </c:ext>
          </c:extLst>
        </c:ser>
        <c:dLbls>
          <c:showLegendKey val="0"/>
          <c:showVal val="0"/>
          <c:showCatName val="0"/>
          <c:showSerName val="0"/>
          <c:showPercent val="0"/>
          <c:showBubbleSize val="0"/>
        </c:dLbls>
        <c:marker val="1"/>
        <c:smooth val="0"/>
        <c:axId val="398431288"/>
        <c:axId val="397948704"/>
      </c:lineChart>
      <c:dateAx>
        <c:axId val="398431288"/>
        <c:scaling>
          <c:orientation val="minMax"/>
        </c:scaling>
        <c:delete val="1"/>
        <c:axPos val="b"/>
        <c:numFmt formatCode="ge" sourceLinked="1"/>
        <c:majorTickMark val="none"/>
        <c:minorTickMark val="none"/>
        <c:tickLblPos val="none"/>
        <c:crossAx val="397948704"/>
        <c:crosses val="autoZero"/>
        <c:auto val="1"/>
        <c:lblOffset val="100"/>
        <c:baseTimeUnit val="years"/>
      </c:dateAx>
      <c:valAx>
        <c:axId val="3979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3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8113</c:v>
                </c:pt>
                <c:pt idx="1">
                  <c:v>8922</c:v>
                </c:pt>
                <c:pt idx="2">
                  <c:v>7651</c:v>
                </c:pt>
                <c:pt idx="3">
                  <c:v>7198</c:v>
                </c:pt>
                <c:pt idx="4">
                  <c:v>6059</c:v>
                </c:pt>
              </c:numCache>
            </c:numRef>
          </c:val>
          <c:extLst xmlns:c16r2="http://schemas.microsoft.com/office/drawing/2015/06/chart">
            <c:ext xmlns:c16="http://schemas.microsoft.com/office/drawing/2014/chart" uri="{C3380CC4-5D6E-409C-BE32-E72D297353CC}">
              <c16:uniqueId val="{00000000-D82C-4448-8507-7ACA61AD60D5}"/>
            </c:ext>
          </c:extLst>
        </c:ser>
        <c:dLbls>
          <c:showLegendKey val="0"/>
          <c:showVal val="0"/>
          <c:showCatName val="0"/>
          <c:showSerName val="0"/>
          <c:showPercent val="0"/>
          <c:showBubbleSize val="0"/>
        </c:dLbls>
        <c:gapWidth val="150"/>
        <c:axId val="397949488"/>
        <c:axId val="3979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D82C-4448-8507-7ACA61AD60D5}"/>
            </c:ext>
          </c:extLst>
        </c:ser>
        <c:dLbls>
          <c:showLegendKey val="0"/>
          <c:showVal val="0"/>
          <c:showCatName val="0"/>
          <c:showSerName val="0"/>
          <c:showPercent val="0"/>
          <c:showBubbleSize val="0"/>
        </c:dLbls>
        <c:marker val="1"/>
        <c:smooth val="0"/>
        <c:axId val="397949488"/>
        <c:axId val="397949880"/>
      </c:lineChart>
      <c:dateAx>
        <c:axId val="397949488"/>
        <c:scaling>
          <c:orientation val="minMax"/>
        </c:scaling>
        <c:delete val="1"/>
        <c:axPos val="b"/>
        <c:numFmt formatCode="ge" sourceLinked="1"/>
        <c:majorTickMark val="none"/>
        <c:minorTickMark val="none"/>
        <c:tickLblPos val="none"/>
        <c:crossAx val="397949880"/>
        <c:crosses val="autoZero"/>
        <c:auto val="1"/>
        <c:lblOffset val="100"/>
        <c:baseTimeUnit val="years"/>
      </c:dateAx>
      <c:valAx>
        <c:axId val="397949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94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24"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岡山県浅口市　浅口市営鴨方駅北駐車場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533.9</v>
      </c>
      <c r="V31" s="110"/>
      <c r="W31" s="110"/>
      <c r="X31" s="110"/>
      <c r="Y31" s="110"/>
      <c r="Z31" s="110"/>
      <c r="AA31" s="110"/>
      <c r="AB31" s="110"/>
      <c r="AC31" s="110"/>
      <c r="AD31" s="110"/>
      <c r="AE31" s="110"/>
      <c r="AF31" s="110"/>
      <c r="AG31" s="110"/>
      <c r="AH31" s="110"/>
      <c r="AI31" s="110"/>
      <c r="AJ31" s="110"/>
      <c r="AK31" s="110"/>
      <c r="AL31" s="110"/>
      <c r="AM31" s="110"/>
      <c r="AN31" s="110">
        <f>データ!Z7</f>
        <v>742.8</v>
      </c>
      <c r="AO31" s="110"/>
      <c r="AP31" s="110"/>
      <c r="AQ31" s="110"/>
      <c r="AR31" s="110"/>
      <c r="AS31" s="110"/>
      <c r="AT31" s="110"/>
      <c r="AU31" s="110"/>
      <c r="AV31" s="110"/>
      <c r="AW31" s="110"/>
      <c r="AX31" s="110"/>
      <c r="AY31" s="110"/>
      <c r="AZ31" s="110"/>
      <c r="BA31" s="110"/>
      <c r="BB31" s="110"/>
      <c r="BC31" s="110"/>
      <c r="BD31" s="110"/>
      <c r="BE31" s="110"/>
      <c r="BF31" s="110"/>
      <c r="BG31" s="110">
        <f>データ!AA7</f>
        <v>486.8</v>
      </c>
      <c r="BH31" s="110"/>
      <c r="BI31" s="110"/>
      <c r="BJ31" s="110"/>
      <c r="BK31" s="110"/>
      <c r="BL31" s="110"/>
      <c r="BM31" s="110"/>
      <c r="BN31" s="110"/>
      <c r="BO31" s="110"/>
      <c r="BP31" s="110"/>
      <c r="BQ31" s="110"/>
      <c r="BR31" s="110"/>
      <c r="BS31" s="110"/>
      <c r="BT31" s="110"/>
      <c r="BU31" s="110"/>
      <c r="BV31" s="110"/>
      <c r="BW31" s="110"/>
      <c r="BX31" s="110"/>
      <c r="BY31" s="110"/>
      <c r="BZ31" s="110">
        <f>データ!AB7</f>
        <v>353.1</v>
      </c>
      <c r="CA31" s="110"/>
      <c r="CB31" s="110"/>
      <c r="CC31" s="110"/>
      <c r="CD31" s="110"/>
      <c r="CE31" s="110"/>
      <c r="CF31" s="110"/>
      <c r="CG31" s="110"/>
      <c r="CH31" s="110"/>
      <c r="CI31" s="110"/>
      <c r="CJ31" s="110"/>
      <c r="CK31" s="110"/>
      <c r="CL31" s="110"/>
      <c r="CM31" s="110"/>
      <c r="CN31" s="110"/>
      <c r="CO31" s="110"/>
      <c r="CP31" s="110"/>
      <c r="CQ31" s="110"/>
      <c r="CR31" s="110"/>
      <c r="CS31" s="110">
        <f>データ!AC7</f>
        <v>283.7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85</v>
      </c>
      <c r="JD31" s="81"/>
      <c r="JE31" s="81"/>
      <c r="JF31" s="81"/>
      <c r="JG31" s="81"/>
      <c r="JH31" s="81"/>
      <c r="JI31" s="81"/>
      <c r="JJ31" s="81"/>
      <c r="JK31" s="81"/>
      <c r="JL31" s="81"/>
      <c r="JM31" s="81"/>
      <c r="JN31" s="81"/>
      <c r="JO31" s="81"/>
      <c r="JP31" s="81"/>
      <c r="JQ31" s="81"/>
      <c r="JR31" s="81"/>
      <c r="JS31" s="81"/>
      <c r="JT31" s="81"/>
      <c r="JU31" s="82"/>
      <c r="JV31" s="80">
        <f>データ!DL7</f>
        <v>85</v>
      </c>
      <c r="JW31" s="81"/>
      <c r="JX31" s="81"/>
      <c r="JY31" s="81"/>
      <c r="JZ31" s="81"/>
      <c r="KA31" s="81"/>
      <c r="KB31" s="81"/>
      <c r="KC31" s="81"/>
      <c r="KD31" s="81"/>
      <c r="KE31" s="81"/>
      <c r="KF31" s="81"/>
      <c r="KG31" s="81"/>
      <c r="KH31" s="81"/>
      <c r="KI31" s="81"/>
      <c r="KJ31" s="81"/>
      <c r="KK31" s="81"/>
      <c r="KL31" s="81"/>
      <c r="KM31" s="81"/>
      <c r="KN31" s="82"/>
      <c r="KO31" s="80">
        <f>データ!DM7</f>
        <v>86</v>
      </c>
      <c r="KP31" s="81"/>
      <c r="KQ31" s="81"/>
      <c r="KR31" s="81"/>
      <c r="KS31" s="81"/>
      <c r="KT31" s="81"/>
      <c r="KU31" s="81"/>
      <c r="KV31" s="81"/>
      <c r="KW31" s="81"/>
      <c r="KX31" s="81"/>
      <c r="KY31" s="81"/>
      <c r="KZ31" s="81"/>
      <c r="LA31" s="81"/>
      <c r="LB31" s="81"/>
      <c r="LC31" s="81"/>
      <c r="LD31" s="81"/>
      <c r="LE31" s="81"/>
      <c r="LF31" s="81"/>
      <c r="LG31" s="82"/>
      <c r="LH31" s="80">
        <f>データ!DN7</f>
        <v>81.3</v>
      </c>
      <c r="LI31" s="81"/>
      <c r="LJ31" s="81"/>
      <c r="LK31" s="81"/>
      <c r="LL31" s="81"/>
      <c r="LM31" s="81"/>
      <c r="LN31" s="81"/>
      <c r="LO31" s="81"/>
      <c r="LP31" s="81"/>
      <c r="LQ31" s="81"/>
      <c r="LR31" s="81"/>
      <c r="LS31" s="81"/>
      <c r="LT31" s="81"/>
      <c r="LU31" s="81"/>
      <c r="LV31" s="81"/>
      <c r="LW31" s="81"/>
      <c r="LX31" s="81"/>
      <c r="LY31" s="81"/>
      <c r="LZ31" s="82"/>
      <c r="MA31" s="80">
        <f>データ!DO7</f>
        <v>82.2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81.3</v>
      </c>
      <c r="EM52" s="110"/>
      <c r="EN52" s="110"/>
      <c r="EO52" s="110"/>
      <c r="EP52" s="110"/>
      <c r="EQ52" s="110"/>
      <c r="ER52" s="110"/>
      <c r="ES52" s="110"/>
      <c r="ET52" s="110"/>
      <c r="EU52" s="110"/>
      <c r="EV52" s="110"/>
      <c r="EW52" s="110"/>
      <c r="EX52" s="110"/>
      <c r="EY52" s="110"/>
      <c r="EZ52" s="110"/>
      <c r="FA52" s="110"/>
      <c r="FB52" s="110"/>
      <c r="FC52" s="110"/>
      <c r="FD52" s="110"/>
      <c r="FE52" s="110">
        <f>データ!BG7</f>
        <v>86.5</v>
      </c>
      <c r="FF52" s="110"/>
      <c r="FG52" s="110"/>
      <c r="FH52" s="110"/>
      <c r="FI52" s="110"/>
      <c r="FJ52" s="110"/>
      <c r="FK52" s="110"/>
      <c r="FL52" s="110"/>
      <c r="FM52" s="110"/>
      <c r="FN52" s="110"/>
      <c r="FO52" s="110"/>
      <c r="FP52" s="110"/>
      <c r="FQ52" s="110"/>
      <c r="FR52" s="110"/>
      <c r="FS52" s="110"/>
      <c r="FT52" s="110"/>
      <c r="FU52" s="110"/>
      <c r="FV52" s="110"/>
      <c r="FW52" s="110"/>
      <c r="FX52" s="110">
        <f>データ!BH7</f>
        <v>79.5</v>
      </c>
      <c r="FY52" s="110"/>
      <c r="FZ52" s="110"/>
      <c r="GA52" s="110"/>
      <c r="GB52" s="110"/>
      <c r="GC52" s="110"/>
      <c r="GD52" s="110"/>
      <c r="GE52" s="110"/>
      <c r="GF52" s="110"/>
      <c r="GG52" s="110"/>
      <c r="GH52" s="110"/>
      <c r="GI52" s="110"/>
      <c r="GJ52" s="110"/>
      <c r="GK52" s="110"/>
      <c r="GL52" s="110"/>
      <c r="GM52" s="110"/>
      <c r="GN52" s="110"/>
      <c r="GO52" s="110"/>
      <c r="GP52" s="110"/>
      <c r="GQ52" s="110">
        <f>データ!BI7</f>
        <v>71.7</v>
      </c>
      <c r="GR52" s="110"/>
      <c r="GS52" s="110"/>
      <c r="GT52" s="110"/>
      <c r="GU52" s="110"/>
      <c r="GV52" s="110"/>
      <c r="GW52" s="110"/>
      <c r="GX52" s="110"/>
      <c r="GY52" s="110"/>
      <c r="GZ52" s="110"/>
      <c r="HA52" s="110"/>
      <c r="HB52" s="110"/>
      <c r="HC52" s="110"/>
      <c r="HD52" s="110"/>
      <c r="HE52" s="110"/>
      <c r="HF52" s="110"/>
      <c r="HG52" s="110"/>
      <c r="HH52" s="110"/>
      <c r="HI52" s="110"/>
      <c r="HJ52" s="110">
        <f>データ!BJ7</f>
        <v>64.8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8113</v>
      </c>
      <c r="JD52" s="106"/>
      <c r="JE52" s="106"/>
      <c r="JF52" s="106"/>
      <c r="JG52" s="106"/>
      <c r="JH52" s="106"/>
      <c r="JI52" s="106"/>
      <c r="JJ52" s="106"/>
      <c r="JK52" s="106"/>
      <c r="JL52" s="106"/>
      <c r="JM52" s="106"/>
      <c r="JN52" s="106"/>
      <c r="JO52" s="106"/>
      <c r="JP52" s="106"/>
      <c r="JQ52" s="106"/>
      <c r="JR52" s="106"/>
      <c r="JS52" s="106"/>
      <c r="JT52" s="106"/>
      <c r="JU52" s="106"/>
      <c r="JV52" s="106">
        <f>データ!BR7</f>
        <v>8922</v>
      </c>
      <c r="JW52" s="106"/>
      <c r="JX52" s="106"/>
      <c r="JY52" s="106"/>
      <c r="JZ52" s="106"/>
      <c r="KA52" s="106"/>
      <c r="KB52" s="106"/>
      <c r="KC52" s="106"/>
      <c r="KD52" s="106"/>
      <c r="KE52" s="106"/>
      <c r="KF52" s="106"/>
      <c r="KG52" s="106"/>
      <c r="KH52" s="106"/>
      <c r="KI52" s="106"/>
      <c r="KJ52" s="106"/>
      <c r="KK52" s="106"/>
      <c r="KL52" s="106"/>
      <c r="KM52" s="106"/>
      <c r="KN52" s="106"/>
      <c r="KO52" s="106">
        <f>データ!BS7</f>
        <v>7651</v>
      </c>
      <c r="KP52" s="106"/>
      <c r="KQ52" s="106"/>
      <c r="KR52" s="106"/>
      <c r="KS52" s="106"/>
      <c r="KT52" s="106"/>
      <c r="KU52" s="106"/>
      <c r="KV52" s="106"/>
      <c r="KW52" s="106"/>
      <c r="KX52" s="106"/>
      <c r="KY52" s="106"/>
      <c r="KZ52" s="106"/>
      <c r="LA52" s="106"/>
      <c r="LB52" s="106"/>
      <c r="LC52" s="106"/>
      <c r="LD52" s="106"/>
      <c r="LE52" s="106"/>
      <c r="LF52" s="106"/>
      <c r="LG52" s="106"/>
      <c r="LH52" s="106">
        <f>データ!BT7</f>
        <v>7198</v>
      </c>
      <c r="LI52" s="106"/>
      <c r="LJ52" s="106"/>
      <c r="LK52" s="106"/>
      <c r="LL52" s="106"/>
      <c r="LM52" s="106"/>
      <c r="LN52" s="106"/>
      <c r="LO52" s="106"/>
      <c r="LP52" s="106"/>
      <c r="LQ52" s="106"/>
      <c r="LR52" s="106"/>
      <c r="LS52" s="106"/>
      <c r="LT52" s="106"/>
      <c r="LU52" s="106"/>
      <c r="LV52" s="106"/>
      <c r="LW52" s="106"/>
      <c r="LX52" s="106"/>
      <c r="LY52" s="106"/>
      <c r="LZ52" s="106"/>
      <c r="MA52" s="106">
        <f>データ!BU7</f>
        <v>6059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51338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ZYOHulQxh0KaaBlXhDmkljViyAOk43ISc/KukeCBoF8ZGTW34sKlIjQsmD1gFlw4tgk3vEaps7kjT1xWZCYVg==" saltValue="0h4OQ1JmpL+QjXbJlkA2e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101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102</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101</v>
      </c>
      <c r="DN5" s="59" t="s">
        <v>92</v>
      </c>
      <c r="DO5" s="59" t="s">
        <v>103</v>
      </c>
      <c r="DP5" s="59" t="s">
        <v>94</v>
      </c>
      <c r="DQ5" s="59" t="s">
        <v>95</v>
      </c>
      <c r="DR5" s="59" t="s">
        <v>96</v>
      </c>
      <c r="DS5" s="59" t="s">
        <v>97</v>
      </c>
      <c r="DT5" s="59" t="s">
        <v>98</v>
      </c>
      <c r="DU5" s="59" t="s">
        <v>99</v>
      </c>
    </row>
    <row r="6" spans="1:125" s="66" customFormat="1" x14ac:dyDescent="0.15">
      <c r="A6" s="49" t="s">
        <v>104</v>
      </c>
      <c r="B6" s="60">
        <f>B8</f>
        <v>2018</v>
      </c>
      <c r="C6" s="60">
        <f t="shared" ref="C6:X6" si="1">C8</f>
        <v>332160</v>
      </c>
      <c r="D6" s="60">
        <f t="shared" si="1"/>
        <v>47</v>
      </c>
      <c r="E6" s="60">
        <f t="shared" si="1"/>
        <v>14</v>
      </c>
      <c r="F6" s="60">
        <f t="shared" si="1"/>
        <v>0</v>
      </c>
      <c r="G6" s="60">
        <f t="shared" si="1"/>
        <v>1</v>
      </c>
      <c r="H6" s="60" t="str">
        <f>SUBSTITUTE(H8,"　","")</f>
        <v>岡山県浅口市</v>
      </c>
      <c r="I6" s="60" t="str">
        <f t="shared" si="1"/>
        <v>浅口市営鴨方駅北駐車場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45</v>
      </c>
      <c r="S6" s="62" t="str">
        <f t="shared" si="1"/>
        <v>駅</v>
      </c>
      <c r="T6" s="62" t="str">
        <f t="shared" si="1"/>
        <v>無</v>
      </c>
      <c r="U6" s="63">
        <f t="shared" si="1"/>
        <v>2481</v>
      </c>
      <c r="V6" s="63">
        <f t="shared" si="1"/>
        <v>107</v>
      </c>
      <c r="W6" s="63">
        <f t="shared" si="1"/>
        <v>50</v>
      </c>
      <c r="X6" s="62" t="str">
        <f t="shared" si="1"/>
        <v>導入なし</v>
      </c>
      <c r="Y6" s="64">
        <f>IF(Y8="-",NA(),Y8)</f>
        <v>533.9</v>
      </c>
      <c r="Z6" s="64">
        <f t="shared" ref="Z6:AH6" si="2">IF(Z8="-",NA(),Z8)</f>
        <v>742.8</v>
      </c>
      <c r="AA6" s="64">
        <f t="shared" si="2"/>
        <v>486.8</v>
      </c>
      <c r="AB6" s="64">
        <f t="shared" si="2"/>
        <v>353.1</v>
      </c>
      <c r="AC6" s="64">
        <f t="shared" si="2"/>
        <v>283.7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81.3</v>
      </c>
      <c r="BG6" s="64">
        <f t="shared" ref="BG6:BO6" si="5">IF(BG8="-",NA(),BG8)</f>
        <v>86.5</v>
      </c>
      <c r="BH6" s="64">
        <f t="shared" si="5"/>
        <v>79.5</v>
      </c>
      <c r="BI6" s="64">
        <f t="shared" si="5"/>
        <v>71.7</v>
      </c>
      <c r="BJ6" s="64">
        <f t="shared" si="5"/>
        <v>64.8</v>
      </c>
      <c r="BK6" s="64">
        <f t="shared" si="5"/>
        <v>33.6</v>
      </c>
      <c r="BL6" s="64">
        <f t="shared" si="5"/>
        <v>33.200000000000003</v>
      </c>
      <c r="BM6" s="64">
        <f t="shared" si="5"/>
        <v>29.6</v>
      </c>
      <c r="BN6" s="64">
        <f t="shared" si="5"/>
        <v>29.2</v>
      </c>
      <c r="BO6" s="64">
        <f t="shared" si="5"/>
        <v>30.4</v>
      </c>
      <c r="BP6" s="61" t="str">
        <f>IF(BP8="-","",IF(BP8="-","【-】","【"&amp;SUBSTITUTE(TEXT(BP8,"#,##0.0"),"-","△")&amp;"】"))</f>
        <v>【26.3】</v>
      </c>
      <c r="BQ6" s="65">
        <f>IF(BQ8="-",NA(),BQ8)</f>
        <v>8113</v>
      </c>
      <c r="BR6" s="65">
        <f t="shared" ref="BR6:BZ6" si="6">IF(BR8="-",NA(),BR8)</f>
        <v>8922</v>
      </c>
      <c r="BS6" s="65">
        <f t="shared" si="6"/>
        <v>7651</v>
      </c>
      <c r="BT6" s="65">
        <f t="shared" si="6"/>
        <v>7198</v>
      </c>
      <c r="BU6" s="65">
        <f t="shared" si="6"/>
        <v>6059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105</v>
      </c>
      <c r="CM6" s="63">
        <f t="shared" ref="CM6:CN6" si="7">CM8</f>
        <v>51338</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85</v>
      </c>
      <c r="DL6" s="64">
        <f t="shared" ref="DL6:DT6" si="9">IF(DL8="-",NA(),DL8)</f>
        <v>85</v>
      </c>
      <c r="DM6" s="64">
        <f t="shared" si="9"/>
        <v>86</v>
      </c>
      <c r="DN6" s="64">
        <f t="shared" si="9"/>
        <v>81.3</v>
      </c>
      <c r="DO6" s="64">
        <f t="shared" si="9"/>
        <v>82.2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107</v>
      </c>
      <c r="B7" s="60">
        <f t="shared" ref="B7:X7" si="10">B8</f>
        <v>2018</v>
      </c>
      <c r="C7" s="60">
        <f t="shared" si="10"/>
        <v>332160</v>
      </c>
      <c r="D7" s="60">
        <f t="shared" si="10"/>
        <v>47</v>
      </c>
      <c r="E7" s="60">
        <f t="shared" si="10"/>
        <v>14</v>
      </c>
      <c r="F7" s="60">
        <f t="shared" si="10"/>
        <v>0</v>
      </c>
      <c r="G7" s="60">
        <f t="shared" si="10"/>
        <v>1</v>
      </c>
      <c r="H7" s="60" t="str">
        <f t="shared" si="10"/>
        <v>岡山県　浅口市</v>
      </c>
      <c r="I7" s="60" t="str">
        <f t="shared" si="10"/>
        <v>浅口市営鴨方駅北駐車場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45</v>
      </c>
      <c r="S7" s="62" t="str">
        <f t="shared" si="10"/>
        <v>駅</v>
      </c>
      <c r="T7" s="62" t="str">
        <f t="shared" si="10"/>
        <v>無</v>
      </c>
      <c r="U7" s="63">
        <f t="shared" si="10"/>
        <v>2481</v>
      </c>
      <c r="V7" s="63">
        <f t="shared" si="10"/>
        <v>107</v>
      </c>
      <c r="W7" s="63">
        <f t="shared" si="10"/>
        <v>50</v>
      </c>
      <c r="X7" s="62" t="str">
        <f t="shared" si="10"/>
        <v>導入なし</v>
      </c>
      <c r="Y7" s="64">
        <f>Y8</f>
        <v>533.9</v>
      </c>
      <c r="Z7" s="64">
        <f t="shared" ref="Z7:AH7" si="11">Z8</f>
        <v>742.8</v>
      </c>
      <c r="AA7" s="64">
        <f t="shared" si="11"/>
        <v>486.8</v>
      </c>
      <c r="AB7" s="64">
        <f t="shared" si="11"/>
        <v>353.1</v>
      </c>
      <c r="AC7" s="64">
        <f t="shared" si="11"/>
        <v>283.7</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81.3</v>
      </c>
      <c r="BG7" s="64">
        <f t="shared" ref="BG7:BO7" si="14">BG8</f>
        <v>86.5</v>
      </c>
      <c r="BH7" s="64">
        <f t="shared" si="14"/>
        <v>79.5</v>
      </c>
      <c r="BI7" s="64">
        <f t="shared" si="14"/>
        <v>71.7</v>
      </c>
      <c r="BJ7" s="64">
        <f t="shared" si="14"/>
        <v>64.8</v>
      </c>
      <c r="BK7" s="64">
        <f t="shared" si="14"/>
        <v>33.6</v>
      </c>
      <c r="BL7" s="64">
        <f t="shared" si="14"/>
        <v>33.200000000000003</v>
      </c>
      <c r="BM7" s="64">
        <f t="shared" si="14"/>
        <v>29.6</v>
      </c>
      <c r="BN7" s="64">
        <f t="shared" si="14"/>
        <v>29.2</v>
      </c>
      <c r="BO7" s="64">
        <f t="shared" si="14"/>
        <v>30.4</v>
      </c>
      <c r="BP7" s="61"/>
      <c r="BQ7" s="65">
        <f>BQ8</f>
        <v>8113</v>
      </c>
      <c r="BR7" s="65">
        <f t="shared" ref="BR7:BZ7" si="15">BR8</f>
        <v>8922</v>
      </c>
      <c r="BS7" s="65">
        <f t="shared" si="15"/>
        <v>7651</v>
      </c>
      <c r="BT7" s="65">
        <f t="shared" si="15"/>
        <v>7198</v>
      </c>
      <c r="BU7" s="65">
        <f t="shared" si="15"/>
        <v>6059</v>
      </c>
      <c r="BV7" s="65">
        <f t="shared" si="15"/>
        <v>44860</v>
      </c>
      <c r="BW7" s="65">
        <f t="shared" si="15"/>
        <v>37496</v>
      </c>
      <c r="BX7" s="65">
        <f t="shared" si="15"/>
        <v>31888</v>
      </c>
      <c r="BY7" s="65">
        <f t="shared" si="15"/>
        <v>13314</v>
      </c>
      <c r="BZ7" s="65">
        <f t="shared" si="15"/>
        <v>23300</v>
      </c>
      <c r="CA7" s="63"/>
      <c r="CB7" s="64" t="s">
        <v>108</v>
      </c>
      <c r="CC7" s="64" t="s">
        <v>108</v>
      </c>
      <c r="CD7" s="64" t="s">
        <v>108</v>
      </c>
      <c r="CE7" s="64" t="s">
        <v>108</v>
      </c>
      <c r="CF7" s="64" t="s">
        <v>108</v>
      </c>
      <c r="CG7" s="64" t="s">
        <v>108</v>
      </c>
      <c r="CH7" s="64" t="s">
        <v>108</v>
      </c>
      <c r="CI7" s="64" t="s">
        <v>108</v>
      </c>
      <c r="CJ7" s="64" t="s">
        <v>108</v>
      </c>
      <c r="CK7" s="64" t="s">
        <v>105</v>
      </c>
      <c r="CL7" s="61"/>
      <c r="CM7" s="63">
        <f>CM8</f>
        <v>51338</v>
      </c>
      <c r="CN7" s="63">
        <f>CN8</f>
        <v>0</v>
      </c>
      <c r="CO7" s="64" t="s">
        <v>108</v>
      </c>
      <c r="CP7" s="64" t="s">
        <v>108</v>
      </c>
      <c r="CQ7" s="64" t="s">
        <v>108</v>
      </c>
      <c r="CR7" s="64" t="s">
        <v>108</v>
      </c>
      <c r="CS7" s="64" t="s">
        <v>108</v>
      </c>
      <c r="CT7" s="64" t="s">
        <v>108</v>
      </c>
      <c r="CU7" s="64" t="s">
        <v>108</v>
      </c>
      <c r="CV7" s="64" t="s">
        <v>108</v>
      </c>
      <c r="CW7" s="64" t="s">
        <v>108</v>
      </c>
      <c r="CX7" s="64" t="s">
        <v>105</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85</v>
      </c>
      <c r="DL7" s="64">
        <f t="shared" ref="DL7:DT7" si="17">DL8</f>
        <v>85</v>
      </c>
      <c r="DM7" s="64">
        <f t="shared" si="17"/>
        <v>86</v>
      </c>
      <c r="DN7" s="64">
        <f t="shared" si="17"/>
        <v>81.3</v>
      </c>
      <c r="DO7" s="64">
        <f t="shared" si="17"/>
        <v>82.2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332160</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45</v>
      </c>
      <c r="S8" s="69" t="s">
        <v>119</v>
      </c>
      <c r="T8" s="69" t="s">
        <v>120</v>
      </c>
      <c r="U8" s="70">
        <v>2481</v>
      </c>
      <c r="V8" s="70">
        <v>107</v>
      </c>
      <c r="W8" s="70">
        <v>50</v>
      </c>
      <c r="X8" s="69" t="s">
        <v>121</v>
      </c>
      <c r="Y8" s="71">
        <v>533.9</v>
      </c>
      <c r="Z8" s="71">
        <v>742.8</v>
      </c>
      <c r="AA8" s="71">
        <v>486.8</v>
      </c>
      <c r="AB8" s="71">
        <v>353.1</v>
      </c>
      <c r="AC8" s="71">
        <v>283.7</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81.3</v>
      </c>
      <c r="BG8" s="71">
        <v>86.5</v>
      </c>
      <c r="BH8" s="71">
        <v>79.5</v>
      </c>
      <c r="BI8" s="71">
        <v>71.7</v>
      </c>
      <c r="BJ8" s="71">
        <v>64.8</v>
      </c>
      <c r="BK8" s="71">
        <v>33.6</v>
      </c>
      <c r="BL8" s="71">
        <v>33.200000000000003</v>
      </c>
      <c r="BM8" s="71">
        <v>29.6</v>
      </c>
      <c r="BN8" s="71">
        <v>29.2</v>
      </c>
      <c r="BO8" s="71">
        <v>30.4</v>
      </c>
      <c r="BP8" s="68">
        <v>26.3</v>
      </c>
      <c r="BQ8" s="72">
        <v>8113</v>
      </c>
      <c r="BR8" s="72">
        <v>8922</v>
      </c>
      <c r="BS8" s="72">
        <v>7651</v>
      </c>
      <c r="BT8" s="73">
        <v>7198</v>
      </c>
      <c r="BU8" s="73">
        <v>6059</v>
      </c>
      <c r="BV8" s="72">
        <v>44860</v>
      </c>
      <c r="BW8" s="72">
        <v>37496</v>
      </c>
      <c r="BX8" s="72">
        <v>31888</v>
      </c>
      <c r="BY8" s="72">
        <v>13314</v>
      </c>
      <c r="BZ8" s="72">
        <v>23300</v>
      </c>
      <c r="CA8" s="70">
        <v>16102</v>
      </c>
      <c r="CB8" s="71" t="s">
        <v>113</v>
      </c>
      <c r="CC8" s="71" t="s">
        <v>113</v>
      </c>
      <c r="CD8" s="71" t="s">
        <v>113</v>
      </c>
      <c r="CE8" s="71" t="s">
        <v>113</v>
      </c>
      <c r="CF8" s="71" t="s">
        <v>113</v>
      </c>
      <c r="CG8" s="71" t="s">
        <v>113</v>
      </c>
      <c r="CH8" s="71" t="s">
        <v>113</v>
      </c>
      <c r="CI8" s="71" t="s">
        <v>113</v>
      </c>
      <c r="CJ8" s="71" t="s">
        <v>113</v>
      </c>
      <c r="CK8" s="71" t="s">
        <v>113</v>
      </c>
      <c r="CL8" s="68" t="s">
        <v>113</v>
      </c>
      <c r="CM8" s="70">
        <v>51338</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254</v>
      </c>
      <c r="DF8" s="71">
        <v>280</v>
      </c>
      <c r="DG8" s="71">
        <v>239.6</v>
      </c>
      <c r="DH8" s="71">
        <v>224.1</v>
      </c>
      <c r="DI8" s="71">
        <v>155.19999999999999</v>
      </c>
      <c r="DJ8" s="68">
        <v>103.6</v>
      </c>
      <c r="DK8" s="71">
        <v>85</v>
      </c>
      <c r="DL8" s="71">
        <v>85</v>
      </c>
      <c r="DM8" s="71">
        <v>86</v>
      </c>
      <c r="DN8" s="71">
        <v>81.3</v>
      </c>
      <c r="DO8" s="71">
        <v>82.2</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2020-02-06T06:17:28Z</cp:lastPrinted>
  <dcterms:created xsi:type="dcterms:W3CDTF">2019-12-05T07:26:55Z</dcterms:created>
  <dcterms:modified xsi:type="dcterms:W3CDTF">2020-02-06T23:36:19Z</dcterms:modified>
  <cp:category/>
</cp:coreProperties>
</file>