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01.10\統合共有\0130_市町村課\05地方債班\02公営企業関係\14_経営比較分析表\H29(H28決算分）\02_観光・駐車場\03_市町村から\02_駐車場\15_浅口市\"/>
    </mc:Choice>
  </mc:AlternateContent>
  <workbookProtection workbookPassword="B319" lockStructure="1"/>
  <bookViews>
    <workbookView xWindow="0" yWindow="0" windowWidth="17820" windowHeight="928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MA51" i="4"/>
  <c r="IT76" i="4"/>
  <c r="CS51" i="4"/>
  <c r="HJ30" i="4"/>
  <c r="CS30" i="4"/>
  <c r="BZ76" i="4"/>
  <c r="C11" i="5"/>
  <c r="D11" i="5"/>
  <c r="E11" i="5"/>
  <c r="B11" i="5"/>
  <c r="BK76" i="4" l="1"/>
  <c r="LH51" i="4"/>
  <c r="IE76" i="4"/>
  <c r="BZ51" i="4"/>
  <c r="LT76" i="4"/>
  <c r="GQ51" i="4"/>
  <c r="LH30" i="4"/>
  <c r="BZ30" i="4"/>
  <c r="GQ30" i="4"/>
  <c r="FX30" i="4"/>
  <c r="BG30" i="4"/>
  <c r="LE76" i="4"/>
  <c r="AV76" i="4"/>
  <c r="KO51" i="4"/>
  <c r="FX51" i="4"/>
  <c r="KO30" i="4"/>
  <c r="HP76" i="4"/>
  <c r="BG51" i="4"/>
  <c r="KP76" i="4"/>
  <c r="FE51" i="4"/>
  <c r="HA76" i="4"/>
  <c r="AN51" i="4"/>
  <c r="FE30" i="4"/>
  <c r="JV30" i="4"/>
  <c r="AN30" i="4"/>
  <c r="AG76" i="4"/>
  <c r="JV51" i="4"/>
  <c r="R76" i="4"/>
  <c r="KA76" i="4"/>
  <c r="EL51" i="4"/>
  <c r="JC30" i="4"/>
  <c r="U30" i="4"/>
  <c r="GL76" i="4"/>
  <c r="U51" i="4"/>
  <c r="EL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<sst xmlns="http://schemas.openxmlformats.org/spreadsheetml/2006/main" count="286" uniqueCount="136">
  <si>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</si>
  <si>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</si>
  <si>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</si>
  <si>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</si>
  <si>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</si>
  <si>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</si>
  <si>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</si>
  <si>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</si>
  <si>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</si>
  <si>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</si>
  <si>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</si>
  <si>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</si>
  <si>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</si>
  <si>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</si>
  <si>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</si>
  <si>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</si>
  <si>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</si>
  <si>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</si>
  <si>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</si>
  <si>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</si>
  <si>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</si>
  <si>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</si>
  <si>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</si>
  <si>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</si>
  <si>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</si>
  <si>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</si>
  <si>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</si>
  <si>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</si>
  <si>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</si>
  <si>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</si>
  <si>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</si>
  <si>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</si>
  <si>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</si>
  <si>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</si>
  <si>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</si>
  <si>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</si>
  <si>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</si>
  <si>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</si>
  <si>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</si>
  <si>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</si>
  <si>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</si>
  <si>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</si>
  <si>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</si>
  <si>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</si>
  <si>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</si>
  <si>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</si>
  <si>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</si>
  <si>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</si>
  <si>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</si>
  <si>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</si>
  <si>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</si>
  <si>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</si>
  <si>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</si>
  <si>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</si>
  <si>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</si>
  <si>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</si>
  <si>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</si>
  <si>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</si>
  <si>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</si>
  <si>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</si>
  <si>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</si>
  <si>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</si>
  <si>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</si>
  <si>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</si>
  <si>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</si>
  <si>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</si>
  <si>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</si>
  <si>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</si>
  <si>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</si>
  <si>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</si>
  <si>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</si>
  <si>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</si>
  <si>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</si>
  <si>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</si>
  <si>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</si>
  <si>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</si>
  <si>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</si>
  <si>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</si>
  <si>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</si>
  <si>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</si>
  <si>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</si>
  <si>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</si>
  <si>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</si>
  <si>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</si>
  <si>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</si>
  <si>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</si>
  <si>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</si>
  <si>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</si>
  <si>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</si>
  <si>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</si>
  <si>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</si>
  <si>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</si>
  <si>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</si>
  <si>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</si>
  <si>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</si>
  <si>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</si>
  <si>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</si>
  <si>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</si>
  <si>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</si>
  <si>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</si>
  <si>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</si>
  <si>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</si>
  <si>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</si>
  <si>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</si>
  <si>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</si>
  <si>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</si>
  <si>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</si>
  <si>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</si>
  <si>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</si>
  <si>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</si>
  <si>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</si>
  <si>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</si>
  <si>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</si>
  <si>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</si>
  <si>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岡山県　浅口市</t>
  </si>
  <si>
    <t>浅口市営鴨方駅北駐車場</t>
  </si>
  <si>
    <t>法非適用</t>
  </si>
  <si>
    <t>駐車場整備事業</t>
  </si>
  <si>
    <t>-</t>
  </si>
  <si>
    <t>Ａ１Ｂ１</t>
  </si>
  <si>
    <t>該当数値なし</t>
  </si>
  <si>
    <t>都市計画駐車場</t>
  </si>
  <si>
    <t>立体式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</si>
  <si>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</si>
  <si>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</si>
  <si>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</si>
  <si>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</si>
  <si>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</si>
  <si>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</si>
  <si>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</si>
  <si>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</si>
  <si>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収益等の状況はおおむね良好であるが、利用の状況については改善の余地が残る。今後は稼働率の向上に繋がるような対策を検討したい。</t>
    <rPh sb="1" eb="3">
      <t>シュウエキ</t>
    </rPh>
    <rPh sb="3" eb="4">
      <t>トウ</t>
    </rPh>
    <rPh sb="5" eb="7">
      <t>ジョウキョウ</t>
    </rPh>
    <rPh sb="12" eb="14">
      <t>リョウコウ</t>
    </rPh>
    <rPh sb="19" eb="21">
      <t>リヨウ</t>
    </rPh>
    <rPh sb="22" eb="24">
      <t>ジョウキョウ</t>
    </rPh>
    <rPh sb="29" eb="31">
      <t>カイゼン</t>
    </rPh>
    <rPh sb="32" eb="34">
      <t>ヨチ</t>
    </rPh>
    <rPh sb="35" eb="36">
      <t>ノコ</t>
    </rPh>
    <rPh sb="38" eb="40">
      <t>コンゴ</t>
    </rPh>
    <rPh sb="41" eb="43">
      <t>カドウ</t>
    </rPh>
    <rPh sb="43" eb="44">
      <t>リツ</t>
    </rPh>
    <rPh sb="45" eb="47">
      <t>コウジョウ</t>
    </rPh>
    <rPh sb="48" eb="49">
      <t>ツナ</t>
    </rPh>
    <rPh sb="54" eb="56">
      <t>タイサク</t>
    </rPh>
    <rPh sb="57" eb="59">
      <t>ケントウ</t>
    </rPh>
    <phoneticPr fontId="6"/>
  </si>
  <si>
    <t>非設置</t>
    <rPh sb="0" eb="1">
      <t>ヒ</t>
    </rPh>
    <rPh sb="1" eb="3">
      <t>セッチ</t>
    </rPh>
    <phoneticPr fontId="6"/>
  </si>
  <si>
    <t>　類似施設平均値の7割程度の数値となっているため、稼働率の向上が課題である。</t>
    <rPh sb="1" eb="3">
      <t>ルイジ</t>
    </rPh>
    <rPh sb="3" eb="5">
      <t>シセツ</t>
    </rPh>
    <rPh sb="5" eb="8">
      <t>ヘイキンチ</t>
    </rPh>
    <rPh sb="10" eb="11">
      <t>ワリ</t>
    </rPh>
    <rPh sb="11" eb="13">
      <t>テイド</t>
    </rPh>
    <rPh sb="14" eb="16">
      <t>スウチ</t>
    </rPh>
    <rPh sb="25" eb="27">
      <t>カドウ</t>
    </rPh>
    <rPh sb="27" eb="28">
      <t>リツ</t>
    </rPh>
    <rPh sb="29" eb="31">
      <t>コウジョウ</t>
    </rPh>
    <rPh sb="32" eb="34">
      <t>カダイ</t>
    </rPh>
    <phoneticPr fontId="6"/>
  </si>
  <si>
    <t>　他会計からの補助金はゼロであるため、②他会計補助金比率や③駐車台数一台当たりの会計補助金額の数値もゼロとなっている。
　①収益的収支比率や④売上高GOP比率は類似施設平均値を大きく上回っており健全である。
　⑤EBITDAについては、類似施設平均値の2割程度の数値となっているが、算出の基となる総収益は施設規模に大きく影響されるところでもあるため、やむをえない数値である。</t>
    <rPh sb="1" eb="2">
      <t>タ</t>
    </rPh>
    <rPh sb="2" eb="4">
      <t>カイケイ</t>
    </rPh>
    <rPh sb="7" eb="10">
      <t>ホジョキン</t>
    </rPh>
    <rPh sb="20" eb="21">
      <t>タ</t>
    </rPh>
    <rPh sb="21" eb="23">
      <t>カイケイ</t>
    </rPh>
    <rPh sb="23" eb="26">
      <t>ホジョキン</t>
    </rPh>
    <rPh sb="26" eb="28">
      <t>ヒリツ</t>
    </rPh>
    <rPh sb="30" eb="32">
      <t>チュウシャ</t>
    </rPh>
    <rPh sb="32" eb="34">
      <t>ダイスウ</t>
    </rPh>
    <rPh sb="34" eb="36">
      <t>イチダイ</t>
    </rPh>
    <rPh sb="36" eb="37">
      <t>ア</t>
    </rPh>
    <rPh sb="40" eb="42">
      <t>カイケイ</t>
    </rPh>
    <rPh sb="42" eb="44">
      <t>ホジョ</t>
    </rPh>
    <rPh sb="44" eb="46">
      <t>キンガク</t>
    </rPh>
    <rPh sb="47" eb="49">
      <t>スウチ</t>
    </rPh>
    <rPh sb="62" eb="65">
      <t>シュウエキテキ</t>
    </rPh>
    <rPh sb="65" eb="67">
      <t>シュウシ</t>
    </rPh>
    <rPh sb="67" eb="69">
      <t>ヒリツ</t>
    </rPh>
    <rPh sb="71" eb="73">
      <t>ウリアゲ</t>
    </rPh>
    <rPh sb="73" eb="74">
      <t>ダカ</t>
    </rPh>
    <rPh sb="77" eb="79">
      <t>ヒリツ</t>
    </rPh>
    <rPh sb="80" eb="82">
      <t>ルイジ</t>
    </rPh>
    <rPh sb="82" eb="84">
      <t>シセツ</t>
    </rPh>
    <rPh sb="84" eb="87">
      <t>ヘイキンチ</t>
    </rPh>
    <rPh sb="88" eb="89">
      <t>オオ</t>
    </rPh>
    <rPh sb="91" eb="93">
      <t>ウワマワ</t>
    </rPh>
    <rPh sb="97" eb="99">
      <t>ケンゼン</t>
    </rPh>
    <rPh sb="118" eb="120">
      <t>ルイジ</t>
    </rPh>
    <rPh sb="120" eb="122">
      <t>シセツ</t>
    </rPh>
    <rPh sb="122" eb="125">
      <t>ヘイキンチ</t>
    </rPh>
    <rPh sb="127" eb="128">
      <t>ワリ</t>
    </rPh>
    <rPh sb="128" eb="130">
      <t>テイド</t>
    </rPh>
    <rPh sb="131" eb="133">
      <t>スウチ</t>
    </rPh>
    <rPh sb="141" eb="143">
      <t>サンシュツ</t>
    </rPh>
    <rPh sb="144" eb="145">
      <t>モト</t>
    </rPh>
    <rPh sb="148" eb="151">
      <t>ソウシュウエキ</t>
    </rPh>
    <rPh sb="152" eb="154">
      <t>シセツ</t>
    </rPh>
    <rPh sb="154" eb="156">
      <t>キボ</t>
    </rPh>
    <rPh sb="157" eb="158">
      <t>オオ</t>
    </rPh>
    <rPh sb="160" eb="162">
      <t>エイキョウ</t>
    </rPh>
    <rPh sb="181" eb="183">
      <t>スウチ</t>
    </rPh>
    <phoneticPr fontId="6"/>
  </si>
  <si>
    <t>　現在企業債残高は無く、現状特に問題は見当たらない。</t>
    <rPh sb="1" eb="3">
      <t>ゲンザイ</t>
    </rPh>
    <rPh sb="3" eb="6">
      <t>キギョウサイ</t>
    </rPh>
    <rPh sb="6" eb="8">
      <t>ザンダカ</t>
    </rPh>
    <rPh sb="9" eb="10">
      <t>ナ</t>
    </rPh>
    <rPh sb="12" eb="14">
      <t>ゲンジョウ</t>
    </rPh>
    <rPh sb="14" eb="15">
      <t>トク</t>
    </rPh>
    <rPh sb="16" eb="18">
      <t>モンダイ</t>
    </rPh>
    <rPh sb="19" eb="21">
      <t>ミア</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</si>
</sst>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327.7</c:v>
                </c:pt>
                <c:pt idx="1">
                  <c:v>512.70000000000005</c:v>
                </c:pt>
                <c:pt idx="2">
                  <c:v>533.9</c:v>
                </c:pt>
                <c:pt idx="3">
                  <c:v>742.8</c:v>
                </c:pt>
                <c:pt idx="4">
                  <c:v>486.8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82353048"/>
        <c:axId val="2823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82353048"/>
        <c:axId val="282345600"/>
      </c:lineChart>
      <c:dateAx>
        <c:axId val="282353048"/>
        <c:scaling>
          <c:orientation val="minMax"/>
        </c:scaling>
        <c:delete val="1"/>
        <c:axPos val="b"/>
        <c:numFmt formatCode="ge" sourceLinked="1"/>
        <c:majorTickMark val="none"/>
        <c:minorTickMark val="none"/>
        <c:tickLblPos val="none"/>
        <c:crossAx val="282345600"/>
        <c:crosses val="autoZero"/>
        <c:auto val="1"/>
        <c:lblOffset val="100"/>
        <c:baseTimeUnit val="years"/>
      </c:dateAx>
      <c:valAx>
        <c:axId val="28234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235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82347952"/>
        <c:axId val="28234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82347952"/>
        <c:axId val="282349128"/>
      </c:lineChart>
      <c:dateAx>
        <c:axId val="282347952"/>
        <c:scaling>
          <c:orientation val="minMax"/>
        </c:scaling>
        <c:delete val="1"/>
        <c:axPos val="b"/>
        <c:numFmt formatCode="ge" sourceLinked="1"/>
        <c:majorTickMark val="none"/>
        <c:minorTickMark val="none"/>
        <c:tickLblPos val="none"/>
        <c:crossAx val="282349128"/>
        <c:crosses val="autoZero"/>
        <c:auto val="1"/>
        <c:lblOffset val="100"/>
        <c:baseTimeUnit val="years"/>
      </c:dateAx>
      <c:valAx>
        <c:axId val="28234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234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82348344"/>
        <c:axId val="28234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82348344"/>
        <c:axId val="282345992"/>
      </c:lineChart>
      <c:dateAx>
        <c:axId val="282348344"/>
        <c:scaling>
          <c:orientation val="minMax"/>
        </c:scaling>
        <c:delete val="1"/>
        <c:axPos val="b"/>
        <c:numFmt formatCode="ge" sourceLinked="1"/>
        <c:majorTickMark val="none"/>
        <c:minorTickMark val="none"/>
        <c:tickLblPos val="none"/>
        <c:crossAx val="282345992"/>
        <c:crosses val="autoZero"/>
        <c:auto val="1"/>
        <c:lblOffset val="100"/>
        <c:baseTimeUnit val="years"/>
      </c:dateAx>
      <c:valAx>
        <c:axId val="28234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234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82352656"/>
        <c:axId val="28234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82352656"/>
        <c:axId val="282346776"/>
      </c:lineChart>
      <c:dateAx>
        <c:axId val="282352656"/>
        <c:scaling>
          <c:orientation val="minMax"/>
        </c:scaling>
        <c:delete val="1"/>
        <c:axPos val="b"/>
        <c:numFmt formatCode="ge" sourceLinked="1"/>
        <c:majorTickMark val="none"/>
        <c:minorTickMark val="none"/>
        <c:tickLblPos val="none"/>
        <c:crossAx val="282346776"/>
        <c:crosses val="autoZero"/>
        <c:auto val="1"/>
        <c:lblOffset val="100"/>
        <c:baseTimeUnit val="years"/>
      </c:dateAx>
      <c:valAx>
        <c:axId val="28234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235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82351872"/>
        <c:axId val="28234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82351872"/>
        <c:axId val="282349912"/>
      </c:lineChart>
      <c:dateAx>
        <c:axId val="282351872"/>
        <c:scaling>
          <c:orientation val="minMax"/>
        </c:scaling>
        <c:delete val="1"/>
        <c:axPos val="b"/>
        <c:numFmt formatCode="ge" sourceLinked="1"/>
        <c:majorTickMark val="none"/>
        <c:minorTickMark val="none"/>
        <c:tickLblPos val="none"/>
        <c:crossAx val="282349912"/>
        <c:crosses val="autoZero"/>
        <c:auto val="1"/>
        <c:lblOffset val="100"/>
        <c:baseTimeUnit val="years"/>
      </c:dateAx>
      <c:valAx>
        <c:axId val="28234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235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82346384"/>
        <c:axId val="28235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82346384"/>
        <c:axId val="282351480"/>
      </c:lineChart>
      <c:dateAx>
        <c:axId val="282346384"/>
        <c:scaling>
          <c:orientation val="minMax"/>
        </c:scaling>
        <c:delete val="1"/>
        <c:axPos val="b"/>
        <c:numFmt formatCode="ge" sourceLinked="1"/>
        <c:majorTickMark val="none"/>
        <c:minorTickMark val="none"/>
        <c:tickLblPos val="none"/>
        <c:crossAx val="282351480"/>
        <c:crosses val="autoZero"/>
        <c:auto val="1"/>
        <c:lblOffset val="100"/>
        <c:baseTimeUnit val="years"/>
      </c:dateAx>
      <c:valAx>
        <c:axId val="282351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234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89.7</c:v>
                </c:pt>
                <c:pt idx="1">
                  <c:v>91.6</c:v>
                </c:pt>
                <c:pt idx="2">
                  <c:v>85</c:v>
                </c:pt>
                <c:pt idx="3">
                  <c:v>85</c:v>
                </c:pt>
                <c:pt idx="4">
                  <c:v>86</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82347168"/>
        <c:axId val="28235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82347168"/>
        <c:axId val="282351088"/>
      </c:lineChart>
      <c:dateAx>
        <c:axId val="282347168"/>
        <c:scaling>
          <c:orientation val="minMax"/>
        </c:scaling>
        <c:delete val="1"/>
        <c:axPos val="b"/>
        <c:numFmt formatCode="ge" sourceLinked="1"/>
        <c:majorTickMark val="none"/>
        <c:minorTickMark val="none"/>
        <c:tickLblPos val="none"/>
        <c:crossAx val="282351088"/>
        <c:crosses val="autoZero"/>
        <c:auto val="1"/>
        <c:lblOffset val="100"/>
        <c:baseTimeUnit val="years"/>
      </c:dateAx>
      <c:valAx>
        <c:axId val="28235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234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69.5</c:v>
                </c:pt>
                <c:pt idx="1">
                  <c:v>80.5</c:v>
                </c:pt>
                <c:pt idx="2">
                  <c:v>81.3</c:v>
                </c:pt>
                <c:pt idx="3">
                  <c:v>86.5</c:v>
                </c:pt>
                <c:pt idx="4">
                  <c:v>79.5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27322784"/>
        <c:axId val="2273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27322784"/>
        <c:axId val="227321216"/>
      </c:lineChart>
      <c:dateAx>
        <c:axId val="227322784"/>
        <c:scaling>
          <c:orientation val="minMax"/>
        </c:scaling>
        <c:delete val="1"/>
        <c:axPos val="b"/>
        <c:numFmt formatCode="ge" sourceLinked="1"/>
        <c:majorTickMark val="none"/>
        <c:minorTickMark val="none"/>
        <c:tickLblPos val="none"/>
        <c:crossAx val="227321216"/>
        <c:crosses val="autoZero"/>
        <c:auto val="1"/>
        <c:lblOffset val="100"/>
        <c:baseTimeUnit val="years"/>
      </c:dateAx>
      <c:valAx>
        <c:axId val="22732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32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6912</c:v>
                </c:pt>
                <c:pt idx="1">
                  <c:v>8889</c:v>
                </c:pt>
                <c:pt idx="2">
                  <c:v>8113</c:v>
                </c:pt>
                <c:pt idx="3">
                  <c:v>8922</c:v>
                </c:pt>
                <c:pt idx="4">
                  <c:v>7651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27324352"/>
        <c:axId val="22732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27324352"/>
        <c:axId val="227323176"/>
      </c:lineChart>
      <c:dateAx>
        <c:axId val="227324352"/>
        <c:scaling>
          <c:orientation val="minMax"/>
        </c:scaling>
        <c:delete val="1"/>
        <c:axPos val="b"/>
        <c:numFmt formatCode="ge" sourceLinked="1"/>
        <c:majorTickMark val="none"/>
        <c:minorTickMark val="none"/>
        <c:tickLblPos val="none"/>
        <c:crossAx val="227323176"/>
        <c:crosses val="autoZero"/>
        <c:auto val="1"/>
        <c:lblOffset val="100"/>
        <c:baseTimeUnit val="years"/>
      </c:dateAx>
      <c:valAx>
        <c:axId val="227323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32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O10" zoomScaleNormal="100" zoomScaleSheetLayoutView="70" workbookViewId="0">
      <selection activeCell="ND32" sqref="ND32:NR47"/>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岡山県浅口市　浅口市営鴨方駅北駐車場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2481</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107</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50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327.7</v>
      </c>
      <c r="V31" s="117"/>
      <c r="W31" s="117"/>
      <c r="X31" s="117"/>
      <c r="Y31" s="117"/>
      <c r="Z31" s="117"/>
      <c r="AA31" s="117"/>
      <c r="AB31" s="117"/>
      <c r="AC31" s="117"/>
      <c r="AD31" s="117"/>
      <c r="AE31" s="117"/>
      <c r="AF31" s="117"/>
      <c r="AG31" s="117"/>
      <c r="AH31" s="117"/>
      <c r="AI31" s="117"/>
      <c r="AJ31" s="117"/>
      <c r="AK31" s="117"/>
      <c r="AL31" s="117"/>
      <c r="AM31" s="117"/>
      <c r="AN31" s="117">
        <f>データ!Z7</f>
        <v>512.70000000000005</v>
      </c>
      <c r="AO31" s="117"/>
      <c r="AP31" s="117"/>
      <c r="AQ31" s="117"/>
      <c r="AR31" s="117"/>
      <c r="AS31" s="117"/>
      <c r="AT31" s="117"/>
      <c r="AU31" s="117"/>
      <c r="AV31" s="117"/>
      <c r="AW31" s="117"/>
      <c r="AX31" s="117"/>
      <c r="AY31" s="117"/>
      <c r="AZ31" s="117"/>
      <c r="BA31" s="117"/>
      <c r="BB31" s="117"/>
      <c r="BC31" s="117"/>
      <c r="BD31" s="117"/>
      <c r="BE31" s="117"/>
      <c r="BF31" s="117"/>
      <c r="BG31" s="117">
        <f>データ!AA7</f>
        <v>533.9</v>
      </c>
      <c r="BH31" s="117"/>
      <c r="BI31" s="117"/>
      <c r="BJ31" s="117"/>
      <c r="BK31" s="117"/>
      <c r="BL31" s="117"/>
      <c r="BM31" s="117"/>
      <c r="BN31" s="117"/>
      <c r="BO31" s="117"/>
      <c r="BP31" s="117"/>
      <c r="BQ31" s="117"/>
      <c r="BR31" s="117"/>
      <c r="BS31" s="117"/>
      <c r="BT31" s="117"/>
      <c r="BU31" s="117"/>
      <c r="BV31" s="117"/>
      <c r="BW31" s="117"/>
      <c r="BX31" s="117"/>
      <c r="BY31" s="117"/>
      <c r="BZ31" s="117">
        <f>データ!AB7</f>
        <v>742.8</v>
      </c>
      <c r="CA31" s="117"/>
      <c r="CB31" s="117"/>
      <c r="CC31" s="117"/>
      <c r="CD31" s="117"/>
      <c r="CE31" s="117"/>
      <c r="CF31" s="117"/>
      <c r="CG31" s="117"/>
      <c r="CH31" s="117"/>
      <c r="CI31" s="117"/>
      <c r="CJ31" s="117"/>
      <c r="CK31" s="117"/>
      <c r="CL31" s="117"/>
      <c r="CM31" s="117"/>
      <c r="CN31" s="117"/>
      <c r="CO31" s="117"/>
      <c r="CP31" s="117"/>
      <c r="CQ31" s="117"/>
      <c r="CR31" s="117"/>
      <c r="CS31" s="117">
        <f>データ!AC7</f>
        <v>486.8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89.7</v>
      </c>
      <c r="JD31" s="119"/>
      <c r="JE31" s="119"/>
      <c r="JF31" s="119"/>
      <c r="JG31" s="119"/>
      <c r="JH31" s="119"/>
      <c r="JI31" s="119"/>
      <c r="JJ31" s="119"/>
      <c r="JK31" s="119"/>
      <c r="JL31" s="119"/>
      <c r="JM31" s="119"/>
      <c r="JN31" s="119"/>
      <c r="JO31" s="119"/>
      <c r="JP31" s="119"/>
      <c r="JQ31" s="119"/>
      <c r="JR31" s="119"/>
      <c r="JS31" s="119"/>
      <c r="JT31" s="119"/>
      <c r="JU31" s="120"/>
      <c r="JV31" s="118">
        <f>データ!DL7</f>
        <v>91.6</v>
      </c>
      <c r="JW31" s="119"/>
      <c r="JX31" s="119"/>
      <c r="JY31" s="119"/>
      <c r="JZ31" s="119"/>
      <c r="KA31" s="119"/>
      <c r="KB31" s="119"/>
      <c r="KC31" s="119"/>
      <c r="KD31" s="119"/>
      <c r="KE31" s="119"/>
      <c r="KF31" s="119"/>
      <c r="KG31" s="119"/>
      <c r="KH31" s="119"/>
      <c r="KI31" s="119"/>
      <c r="KJ31" s="119"/>
      <c r="KK31" s="119"/>
      <c r="KL31" s="119"/>
      <c r="KM31" s="119"/>
      <c r="KN31" s="120"/>
      <c r="KO31" s="118">
        <f>データ!DM7</f>
        <v>85</v>
      </c>
      <c r="KP31" s="119"/>
      <c r="KQ31" s="119"/>
      <c r="KR31" s="119"/>
      <c r="KS31" s="119"/>
      <c r="KT31" s="119"/>
      <c r="KU31" s="119"/>
      <c r="KV31" s="119"/>
      <c r="KW31" s="119"/>
      <c r="KX31" s="119"/>
      <c r="KY31" s="119"/>
      <c r="KZ31" s="119"/>
      <c r="LA31" s="119"/>
      <c r="LB31" s="119"/>
      <c r="LC31" s="119"/>
      <c r="LD31" s="119"/>
      <c r="LE31" s="119"/>
      <c r="LF31" s="119"/>
      <c r="LG31" s="120"/>
      <c r="LH31" s="118">
        <f>データ!DN7</f>
        <v>85</v>
      </c>
      <c r="LI31" s="119"/>
      <c r="LJ31" s="119"/>
      <c r="LK31" s="119"/>
      <c r="LL31" s="119"/>
      <c r="LM31" s="119"/>
      <c r="LN31" s="119"/>
      <c r="LO31" s="119"/>
      <c r="LP31" s="119"/>
      <c r="LQ31" s="119"/>
      <c r="LR31" s="119"/>
      <c r="LS31" s="119"/>
      <c r="LT31" s="119"/>
      <c r="LU31" s="119"/>
      <c r="LV31" s="119"/>
      <c r="LW31" s="119"/>
      <c r="LX31" s="119"/>
      <c r="LY31" s="119"/>
      <c r="LZ31" s="120"/>
      <c r="MA31" s="118">
        <f>データ!DO7</f>
        <v>86</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135</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69.5</v>
      </c>
      <c r="EM52" s="117"/>
      <c r="EN52" s="117"/>
      <c r="EO52" s="117"/>
      <c r="EP52" s="117"/>
      <c r="EQ52" s="117"/>
      <c r="ER52" s="117"/>
      <c r="ES52" s="117"/>
      <c r="ET52" s="117"/>
      <c r="EU52" s="117"/>
      <c r="EV52" s="117"/>
      <c r="EW52" s="117"/>
      <c r="EX52" s="117"/>
      <c r="EY52" s="117"/>
      <c r="EZ52" s="117"/>
      <c r="FA52" s="117"/>
      <c r="FB52" s="117"/>
      <c r="FC52" s="117"/>
      <c r="FD52" s="117"/>
      <c r="FE52" s="117">
        <f>データ!BG7</f>
        <v>80.5</v>
      </c>
      <c r="FF52" s="117"/>
      <c r="FG52" s="117"/>
      <c r="FH52" s="117"/>
      <c r="FI52" s="117"/>
      <c r="FJ52" s="117"/>
      <c r="FK52" s="117"/>
      <c r="FL52" s="117"/>
      <c r="FM52" s="117"/>
      <c r="FN52" s="117"/>
      <c r="FO52" s="117"/>
      <c r="FP52" s="117"/>
      <c r="FQ52" s="117"/>
      <c r="FR52" s="117"/>
      <c r="FS52" s="117"/>
      <c r="FT52" s="117"/>
      <c r="FU52" s="117"/>
      <c r="FV52" s="117"/>
      <c r="FW52" s="117"/>
      <c r="FX52" s="117">
        <f>データ!BH7</f>
        <v>81.3</v>
      </c>
      <c r="FY52" s="117"/>
      <c r="FZ52" s="117"/>
      <c r="GA52" s="117"/>
      <c r="GB52" s="117"/>
      <c r="GC52" s="117"/>
      <c r="GD52" s="117"/>
      <c r="GE52" s="117"/>
      <c r="GF52" s="117"/>
      <c r="GG52" s="117"/>
      <c r="GH52" s="117"/>
      <c r="GI52" s="117"/>
      <c r="GJ52" s="117"/>
      <c r="GK52" s="117"/>
      <c r="GL52" s="117"/>
      <c r="GM52" s="117"/>
      <c r="GN52" s="117"/>
      <c r="GO52" s="117"/>
      <c r="GP52" s="117"/>
      <c r="GQ52" s="117">
        <f>データ!BI7</f>
        <v>86.5</v>
      </c>
      <c r="GR52" s="117"/>
      <c r="GS52" s="117"/>
      <c r="GT52" s="117"/>
      <c r="GU52" s="117"/>
      <c r="GV52" s="117"/>
      <c r="GW52" s="117"/>
      <c r="GX52" s="117"/>
      <c r="GY52" s="117"/>
      <c r="GZ52" s="117"/>
      <c r="HA52" s="117"/>
      <c r="HB52" s="117"/>
      <c r="HC52" s="117"/>
      <c r="HD52" s="117"/>
      <c r="HE52" s="117"/>
      <c r="HF52" s="117"/>
      <c r="HG52" s="117"/>
      <c r="HH52" s="117"/>
      <c r="HI52" s="117"/>
      <c r="HJ52" s="117">
        <f>データ!BJ7</f>
        <v>79.5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6912</v>
      </c>
      <c r="JD52" s="125"/>
      <c r="JE52" s="125"/>
      <c r="JF52" s="125"/>
      <c r="JG52" s="125"/>
      <c r="JH52" s="125"/>
      <c r="JI52" s="125"/>
      <c r="JJ52" s="125"/>
      <c r="JK52" s="125"/>
      <c r="JL52" s="125"/>
      <c r="JM52" s="125"/>
      <c r="JN52" s="125"/>
      <c r="JO52" s="125"/>
      <c r="JP52" s="125"/>
      <c r="JQ52" s="125"/>
      <c r="JR52" s="125"/>
      <c r="JS52" s="125"/>
      <c r="JT52" s="125"/>
      <c r="JU52" s="125"/>
      <c r="JV52" s="125">
        <f>データ!BR7</f>
        <v>8889</v>
      </c>
      <c r="JW52" s="125"/>
      <c r="JX52" s="125"/>
      <c r="JY52" s="125"/>
      <c r="JZ52" s="125"/>
      <c r="KA52" s="125"/>
      <c r="KB52" s="125"/>
      <c r="KC52" s="125"/>
      <c r="KD52" s="125"/>
      <c r="KE52" s="125"/>
      <c r="KF52" s="125"/>
      <c r="KG52" s="125"/>
      <c r="KH52" s="125"/>
      <c r="KI52" s="125"/>
      <c r="KJ52" s="125"/>
      <c r="KK52" s="125"/>
      <c r="KL52" s="125"/>
      <c r="KM52" s="125"/>
      <c r="KN52" s="125"/>
      <c r="KO52" s="125">
        <f>データ!BS7</f>
        <v>8113</v>
      </c>
      <c r="KP52" s="125"/>
      <c r="KQ52" s="125"/>
      <c r="KR52" s="125"/>
      <c r="KS52" s="125"/>
      <c r="KT52" s="125"/>
      <c r="KU52" s="125"/>
      <c r="KV52" s="125"/>
      <c r="KW52" s="125"/>
      <c r="KX52" s="125"/>
      <c r="KY52" s="125"/>
      <c r="KZ52" s="125"/>
      <c r="LA52" s="125"/>
      <c r="LB52" s="125"/>
      <c r="LC52" s="125"/>
      <c r="LD52" s="125"/>
      <c r="LE52" s="125"/>
      <c r="LF52" s="125"/>
      <c r="LG52" s="125"/>
      <c r="LH52" s="125">
        <f>データ!BT7</f>
        <v>8922</v>
      </c>
      <c r="LI52" s="125"/>
      <c r="LJ52" s="125"/>
      <c r="LK52" s="125"/>
      <c r="LL52" s="125"/>
      <c r="LM52" s="125"/>
      <c r="LN52" s="125"/>
      <c r="LO52" s="125"/>
      <c r="LP52" s="125"/>
      <c r="LQ52" s="125"/>
      <c r="LR52" s="125"/>
      <c r="LS52" s="125"/>
      <c r="LT52" s="125"/>
      <c r="LU52" s="125"/>
      <c r="LV52" s="125"/>
      <c r="LW52" s="125"/>
      <c r="LX52" s="125"/>
      <c r="LY52" s="125"/>
      <c r="LZ52" s="125"/>
      <c r="MA52" s="125">
        <f>データ!BU7</f>
        <v>7651</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131</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51803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1170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332160</v>
      </c>
      <c r="D6" s="61">
        <f t="shared" si="1"/>
        <v>47</v>
      </c>
      <c r="E6" s="61">
        <f t="shared" si="1"/>
        <v>14</v>
      </c>
      <c r="F6" s="61">
        <f t="shared" si="1"/>
        <v>0</v>
      </c>
      <c r="G6" s="61">
        <f t="shared" si="1"/>
        <v>1</v>
      </c>
      <c r="H6" s="61" t="str">
        <f>SUBSTITUTE(H8,"　","")</f>
        <v>岡山県浅口市</v>
      </c>
      <c r="I6" s="61" t="str">
        <f t="shared" si="1"/>
        <v>浅口市営鴨方駅北駐車場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43</v>
      </c>
      <c r="S6" s="63" t="str">
        <f t="shared" si="1"/>
        <v>駅</v>
      </c>
      <c r="T6" s="63" t="str">
        <f t="shared" si="1"/>
        <v>無</v>
      </c>
      <c r="U6" s="64">
        <f t="shared" si="1"/>
        <v>2481</v>
      </c>
      <c r="V6" s="64">
        <f t="shared" si="1"/>
        <v>107</v>
      </c>
      <c r="W6" s="64">
        <f t="shared" si="1"/>
        <v>50</v>
      </c>
      <c r="X6" s="63" t="str">
        <f t="shared" si="1"/>
        <v>導入なし</v>
      </c>
      <c r="Y6" s="65">
        <f>IF(Y8="-",NA(),Y8)</f>
        <v>327.7</v>
      </c>
      <c r="Z6" s="65">
        <f t="shared" ref="Z6:AH6" si="2">IF(Z8="-",NA(),Z8)</f>
        <v>512.70000000000005</v>
      </c>
      <c r="AA6" s="65">
        <f t="shared" si="2"/>
        <v>533.9</v>
      </c>
      <c r="AB6" s="65">
        <f t="shared" si="2"/>
        <v>742.8</v>
      </c>
      <c r="AC6" s="65">
        <f t="shared" si="2"/>
        <v>486.8</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69.5</v>
      </c>
      <c r="BG6" s="65">
        <f t="shared" ref="BG6:BO6" si="5">IF(BG8="-",NA(),BG8)</f>
        <v>80.5</v>
      </c>
      <c r="BH6" s="65">
        <f t="shared" si="5"/>
        <v>81.3</v>
      </c>
      <c r="BI6" s="65">
        <f t="shared" si="5"/>
        <v>86.5</v>
      </c>
      <c r="BJ6" s="65">
        <f t="shared" si="5"/>
        <v>79.5</v>
      </c>
      <c r="BK6" s="65">
        <f t="shared" si="5"/>
        <v>31.4</v>
      </c>
      <c r="BL6" s="65">
        <f t="shared" si="5"/>
        <v>34</v>
      </c>
      <c r="BM6" s="65">
        <f t="shared" si="5"/>
        <v>31.1</v>
      </c>
      <c r="BN6" s="65">
        <f t="shared" si="5"/>
        <v>31.8</v>
      </c>
      <c r="BO6" s="65">
        <f t="shared" si="5"/>
        <v>22.6</v>
      </c>
      <c r="BP6" s="62" t="str">
        <f>IF(BP8="-","",IF(BP8="-","【-】","【"&amp;SUBSTITUTE(TEXT(BP8,"#,##0.0"),"-","△")&amp;"】"))</f>
        <v>【45.2】</v>
      </c>
      <c r="BQ6" s="66">
        <f>IF(BQ8="-",NA(),BQ8)</f>
        <v>6912</v>
      </c>
      <c r="BR6" s="66">
        <f t="shared" ref="BR6:BZ6" si="6">IF(BR8="-",NA(),BR8)</f>
        <v>8889</v>
      </c>
      <c r="BS6" s="66">
        <f t="shared" si="6"/>
        <v>8113</v>
      </c>
      <c r="BT6" s="66">
        <f t="shared" si="6"/>
        <v>8922</v>
      </c>
      <c r="BU6" s="66">
        <f t="shared" si="6"/>
        <v>7651</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51803</v>
      </c>
      <c r="CN6" s="64">
        <f t="shared" si="7"/>
        <v>1170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89.7</v>
      </c>
      <c r="DL6" s="65">
        <f t="shared" ref="DL6:DT6" si="9">IF(DL8="-",NA(),DL8)</f>
        <v>91.6</v>
      </c>
      <c r="DM6" s="65">
        <f t="shared" si="9"/>
        <v>85</v>
      </c>
      <c r="DN6" s="65">
        <f t="shared" si="9"/>
        <v>85</v>
      </c>
      <c r="DO6" s="65">
        <f t="shared" si="9"/>
        <v>86</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111</v>
      </c>
      <c r="B7" s="61">
        <f t="shared" ref="B7:X7" si="10">B8</f>
        <v>2016</v>
      </c>
      <c r="C7" s="61">
        <f t="shared" si="10"/>
        <v>332160</v>
      </c>
      <c r="D7" s="61">
        <f t="shared" si="10"/>
        <v>47</v>
      </c>
      <c r="E7" s="61">
        <f t="shared" si="10"/>
        <v>14</v>
      </c>
      <c r="F7" s="61">
        <f t="shared" si="10"/>
        <v>0</v>
      </c>
      <c r="G7" s="61">
        <f t="shared" si="10"/>
        <v>1</v>
      </c>
      <c r="H7" s="61" t="str">
        <f t="shared" si="10"/>
        <v>岡山県　浅口市</v>
      </c>
      <c r="I7" s="61" t="str">
        <f t="shared" si="10"/>
        <v>浅口市営鴨方駅北駐車場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43</v>
      </c>
      <c r="S7" s="63" t="str">
        <f t="shared" si="10"/>
        <v>駅</v>
      </c>
      <c r="T7" s="63" t="str">
        <f t="shared" si="10"/>
        <v>無</v>
      </c>
      <c r="U7" s="64">
        <f t="shared" si="10"/>
        <v>2481</v>
      </c>
      <c r="V7" s="64">
        <f t="shared" si="10"/>
        <v>107</v>
      </c>
      <c r="W7" s="64">
        <f t="shared" si="10"/>
        <v>50</v>
      </c>
      <c r="X7" s="63" t="str">
        <f t="shared" si="10"/>
        <v>導入なし</v>
      </c>
      <c r="Y7" s="65">
        <f>Y8</f>
        <v>327.7</v>
      </c>
      <c r="Z7" s="65">
        <f t="shared" ref="Z7:AH7" si="11">Z8</f>
        <v>512.70000000000005</v>
      </c>
      <c r="AA7" s="65">
        <f t="shared" si="11"/>
        <v>533.9</v>
      </c>
      <c r="AB7" s="65">
        <f t="shared" si="11"/>
        <v>742.8</v>
      </c>
      <c r="AC7" s="65">
        <f t="shared" si="11"/>
        <v>486.8</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69.5</v>
      </c>
      <c r="BG7" s="65">
        <f t="shared" ref="BG7:BO7" si="14">BG8</f>
        <v>80.5</v>
      </c>
      <c r="BH7" s="65">
        <f t="shared" si="14"/>
        <v>81.3</v>
      </c>
      <c r="BI7" s="65">
        <f t="shared" si="14"/>
        <v>86.5</v>
      </c>
      <c r="BJ7" s="65">
        <f t="shared" si="14"/>
        <v>79.5</v>
      </c>
      <c r="BK7" s="65">
        <f t="shared" si="14"/>
        <v>31.4</v>
      </c>
      <c r="BL7" s="65">
        <f t="shared" si="14"/>
        <v>34</v>
      </c>
      <c r="BM7" s="65">
        <f t="shared" si="14"/>
        <v>31.1</v>
      </c>
      <c r="BN7" s="65">
        <f t="shared" si="14"/>
        <v>31.8</v>
      </c>
      <c r="BO7" s="65">
        <f t="shared" si="14"/>
        <v>22.6</v>
      </c>
      <c r="BP7" s="62"/>
      <c r="BQ7" s="66">
        <f>BQ8</f>
        <v>6912</v>
      </c>
      <c r="BR7" s="66">
        <f t="shared" ref="BR7:BZ7" si="15">BR8</f>
        <v>8889</v>
      </c>
      <c r="BS7" s="66">
        <f t="shared" si="15"/>
        <v>8113</v>
      </c>
      <c r="BT7" s="66">
        <f t="shared" si="15"/>
        <v>8922</v>
      </c>
      <c r="BU7" s="66">
        <f t="shared" si="15"/>
        <v>7651</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113</v>
      </c>
      <c r="CL7" s="62"/>
      <c r="CM7" s="64">
        <f>CM8</f>
        <v>51803</v>
      </c>
      <c r="CN7" s="64">
        <f>CN8</f>
        <v>1170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89.7</v>
      </c>
      <c r="DL7" s="65">
        <f t="shared" ref="DL7:DT7" si="17">DL8</f>
        <v>91.6</v>
      </c>
      <c r="DM7" s="65">
        <f t="shared" si="17"/>
        <v>85</v>
      </c>
      <c r="DN7" s="65">
        <f t="shared" si="17"/>
        <v>85</v>
      </c>
      <c r="DO7" s="65">
        <f t="shared" si="17"/>
        <v>86</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332160</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43</v>
      </c>
      <c r="S8" s="70" t="s">
        <v>123</v>
      </c>
      <c r="T8" s="70" t="s">
        <v>124</v>
      </c>
      <c r="U8" s="71">
        <v>2481</v>
      </c>
      <c r="V8" s="71">
        <v>107</v>
      </c>
      <c r="W8" s="71">
        <v>50</v>
      </c>
      <c r="X8" s="70" t="s">
        <v>125</v>
      </c>
      <c r="Y8" s="72">
        <v>327.7</v>
      </c>
      <c r="Z8" s="72">
        <v>512.70000000000005</v>
      </c>
      <c r="AA8" s="72">
        <v>533.9</v>
      </c>
      <c r="AB8" s="72">
        <v>742.8</v>
      </c>
      <c r="AC8" s="72">
        <v>486.8</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69.5</v>
      </c>
      <c r="BG8" s="72">
        <v>80.5</v>
      </c>
      <c r="BH8" s="72">
        <v>81.3</v>
      </c>
      <c r="BI8" s="72">
        <v>86.5</v>
      </c>
      <c r="BJ8" s="72">
        <v>79.5</v>
      </c>
      <c r="BK8" s="72">
        <v>31.4</v>
      </c>
      <c r="BL8" s="72">
        <v>34</v>
      </c>
      <c r="BM8" s="72">
        <v>31.1</v>
      </c>
      <c r="BN8" s="72">
        <v>31.8</v>
      </c>
      <c r="BO8" s="72">
        <v>22.6</v>
      </c>
      <c r="BP8" s="69">
        <v>45.2</v>
      </c>
      <c r="BQ8" s="73">
        <v>6912</v>
      </c>
      <c r="BR8" s="73">
        <v>8889</v>
      </c>
      <c r="BS8" s="73">
        <v>8113</v>
      </c>
      <c r="BT8" s="74">
        <v>8922</v>
      </c>
      <c r="BU8" s="74">
        <v>7651</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51803</v>
      </c>
      <c r="CN8" s="71">
        <v>1170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425</v>
      </c>
      <c r="DF8" s="72">
        <v>329.2</v>
      </c>
      <c r="DG8" s="72">
        <v>249.7</v>
      </c>
      <c r="DH8" s="72">
        <v>279.60000000000002</v>
      </c>
      <c r="DI8" s="72">
        <v>236.7</v>
      </c>
      <c r="DJ8" s="69">
        <v>122.6</v>
      </c>
      <c r="DK8" s="72">
        <v>89.7</v>
      </c>
      <c r="DL8" s="72">
        <v>91.6</v>
      </c>
      <c r="DM8" s="72">
        <v>85</v>
      </c>
      <c r="DN8" s="72">
        <v>85</v>
      </c>
      <c r="DO8" s="72">
        <v>86</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出井　大起</cp:lastModifiedBy>
  <dcterms:created xsi:type="dcterms:W3CDTF">2018-02-09T01:51:32Z</dcterms:created>
  <dcterms:modified xsi:type="dcterms:W3CDTF">2018-04-05T05:07:33Z</dcterms:modified>
  <cp:category/>
</cp:coreProperties>
</file>