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2.52\浅口市役所\01文書管理\2020年度\30上下水道部\10下水道課\03 調査・報告\04 財政課\経営比較分析表\財政課 提出\20210129修正版\"/>
    </mc:Choice>
  </mc:AlternateContent>
  <workbookProtection workbookAlgorithmName="SHA-512" workbookHashValue="ewXhxxM9FsNOJW6w3A3uuivcEI+neBe3WSXRufUakszXta0goNnXoMOzPS7BEiwtxUPZRfOtzqQoixy4OjXLLQ==" workbookSaltValue="uZDqxRYyYVeAoW3RrjfKT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<sst xmlns="http://schemas.openxmlformats.org/spreadsheetml/2006/main" count="236" uniqueCount="119">
  <si>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</si>
  <si>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</si>
  <si>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</si>
  <si>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</si>
  <si>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</si>
  <si>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</si>
  <si>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</si>
  <si>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</si>
  <si>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</si>
  <si>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</si>
  <si>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</si>
  <si>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</si>
  <si>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</si>
  <si>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</si>
  <si>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</si>
  <si>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</si>
  <si>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</si>
  <si>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</si>
  <si>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</si>
  <si>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</si>
  <si>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</si>
  <si>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</si>
  <si>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</si>
  <si>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</si>
  <si>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</si>
  <si>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</si>
  <si>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</si>
  <si>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</si>
  <si>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</si>
  <si>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</si>
  <si>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</si>
  <si>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</si>
  <si>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</si>
  <si>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</si>
  <si>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</si>
  <si>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</si>
  <si>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</si>
  <si>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</si>
  <si>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</si>
  <si>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</si>
  <si>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</si>
  <si>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</si>
  <si>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</si>
  <si>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</si>
  <si>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</si>
  <si>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</si>
  <si>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</si>
  <si>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</si>
  <si>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</si>
  <si>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</si>
  <si>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</si>
  <si>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</si>
  <si>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</si>
  <si>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</si>
  <si>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</si>
  <si>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</si>
  <si>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</si>
  <si>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</si>
  <si>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</si>
  <si>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</si>
  <si>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</si>
  <si>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</si>
  <si>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</si>
  <si>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</si>
  <si>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</si>
  <si>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</si>
  <si>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</si>
  <si>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</si>
  <si>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</si>
  <si>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</si>
  <si>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</si>
  <si>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</si>
  <si>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</si>
  <si>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</si>
  <si>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</si>
  <si>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</si>
  <si>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</si>
  <si>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</si>
  <si>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</si>
  <si>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</si>
  <si>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</si>
  <si>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</si>
  <si>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</si>
  <si>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</si>
  <si>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</si>
  <si>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</si>
  <si>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</si>
  <si>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</si>
  <si>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</si>
  <si>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</si>
  <si>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</si>
  <si>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</si>
  <si>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</si>
  <si>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</si>
  <si>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</si>
  <si>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</si>
  <si>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</si>
  <si>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</si>
  <si>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浅口市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</si>
  <si>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</si>
  <si>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</si>
  <si>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</si>
  <si>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</si>
  <si>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</si>
  <si>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</si>
  <si>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</si>
  <si>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</si>
  <si>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</si>
  <si>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</si>
  <si>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</si>
  <si>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</si>
  <si>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</si>
  <si>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</si>
  <si>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</si>
  <si>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</si>
  <si>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</si>
  <si>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費回収率や汚水処理原価は改善しているが、一般会計からの繰入金に依存している状況は変わりなく、引き続き汚水処理費の低減に向けた取り組みが必要である。また、水洗化率の向上につながるような対策を検討する必要がある。</t>
    <rPh sb="1" eb="6">
      <t>ケイヒカイシュウリツ</t>
    </rPh>
    <rPh sb="7" eb="13">
      <t>オスイショリゲンカ</t>
    </rPh>
    <rPh sb="14" eb="16">
      <t>カイゼン</t>
    </rPh>
    <rPh sb="22" eb="26">
      <t>イッパンカイケイ</t>
    </rPh>
    <rPh sb="29" eb="32">
      <t>クリイレキン</t>
    </rPh>
    <rPh sb="33" eb="35">
      <t>イゾン</t>
    </rPh>
    <rPh sb="39" eb="41">
      <t>ジョウキョウ</t>
    </rPh>
    <rPh sb="42" eb="43">
      <t>カ</t>
    </rPh>
    <rPh sb="48" eb="49">
      <t>ヒ</t>
    </rPh>
    <rPh sb="50" eb="51">
      <t>ツヅ</t>
    </rPh>
    <rPh sb="52" eb="57">
      <t>オスイショリヒ</t>
    </rPh>
    <rPh sb="58" eb="60">
      <t>テイゲン</t>
    </rPh>
    <rPh sb="61" eb="62">
      <t>ム</t>
    </rPh>
    <rPh sb="64" eb="65">
      <t>ト</t>
    </rPh>
    <rPh sb="66" eb="67">
      <t>ク</t>
    </rPh>
    <rPh sb="69" eb="71">
      <t>ヒツヨウ</t>
    </rPh>
    <rPh sb="78" eb="82">
      <t>スイセンカリツ</t>
    </rPh>
    <rPh sb="83" eb="85">
      <t>コウジョウ</t>
    </rPh>
    <rPh sb="93" eb="95">
      <t>タイサク</t>
    </rPh>
    <rPh sb="96" eb="98">
      <t>ケントウ</t>
    </rPh>
    <rPh sb="100" eb="102">
      <t>ヒツヨウ</t>
    </rPh>
    <phoneticPr fontId="4"/>
  </si>
  <si>
    <t>　建設開始年度は平成6年度であり、耐用年数に達していない管渠が多いが、ストックマネジメント計画に基づき主要管渠の点検を行っている。
　事業開始以前に造成した団地の設備を受贈しているが、老朽化が進み不明水が増加している。管渠の状況を調査し、今後修繕していく必要がある。
　</t>
    <rPh sb="1" eb="5">
      <t>ケンセツカイシ</t>
    </rPh>
    <rPh sb="5" eb="7">
      <t>ネンド</t>
    </rPh>
    <rPh sb="8" eb="10">
      <t>ヘイセイ</t>
    </rPh>
    <rPh sb="11" eb="13">
      <t>ネンド</t>
    </rPh>
    <rPh sb="17" eb="21">
      <t>タイヨウネンスウ</t>
    </rPh>
    <rPh sb="22" eb="23">
      <t>タッ</t>
    </rPh>
    <rPh sb="28" eb="30">
      <t>カンキョ</t>
    </rPh>
    <rPh sb="31" eb="32">
      <t>オオ</t>
    </rPh>
    <rPh sb="45" eb="47">
      <t>ケイカク</t>
    </rPh>
    <rPh sb="48" eb="49">
      <t>モト</t>
    </rPh>
    <rPh sb="51" eb="55">
      <t>シュヨウカンキョ</t>
    </rPh>
    <rPh sb="56" eb="58">
      <t>テンケン</t>
    </rPh>
    <rPh sb="59" eb="60">
      <t>オコナ</t>
    </rPh>
    <rPh sb="67" eb="73">
      <t>ジギョウカイシイゼン</t>
    </rPh>
    <rPh sb="74" eb="76">
      <t>ゾウセイ</t>
    </rPh>
    <rPh sb="78" eb="80">
      <t>ダンチ</t>
    </rPh>
    <rPh sb="81" eb="83">
      <t>セツビ</t>
    </rPh>
    <rPh sb="84" eb="86">
      <t>ジュゾウ</t>
    </rPh>
    <rPh sb="92" eb="95">
      <t>ロウキュウカ</t>
    </rPh>
    <rPh sb="96" eb="97">
      <t>スス</t>
    </rPh>
    <rPh sb="98" eb="101">
      <t>フメイスイ</t>
    </rPh>
    <rPh sb="102" eb="104">
      <t>ゾウカ</t>
    </rPh>
    <rPh sb="109" eb="111">
      <t>カンキョ</t>
    </rPh>
    <rPh sb="112" eb="114">
      <t>ジョウキョウ</t>
    </rPh>
    <rPh sb="115" eb="117">
      <t>チョウサ</t>
    </rPh>
    <rPh sb="119" eb="121">
      <t>コンゴ</t>
    </rPh>
    <rPh sb="121" eb="123">
      <t>シュウゼン</t>
    </rPh>
    <rPh sb="127" eb="129">
      <t>ヒツヨウ</t>
    </rPh>
    <phoneticPr fontId="4"/>
  </si>
  <si>
    <t>　平成28年度に一般会計からの繰入金の基準の見直しを行い、基準内繰入金の額が増加したことで総収益が増加し、①収益的収支比率は95％前後で推移している。これに伴い、汚水処理費の公費負担が増加したため、⑤経費回収率も上昇し⑥汚水処理原価が減少している。また、同様の理由で④企業債残高対事業規模比率も減少しているが、残高に対する一般会計の負担額が大きいため、今後も適切な更新を行っていくとともに、投資規模や使用料水準について検討していく。
　長寿命化・ストックマネジメントの実施により引き続き修繕費抑制を図るほか、処理場維持管理・汚泥処理の安価な方法を検討する必要がある。
　⑦施設利用率は40％台前半で横ばいだったところから50％弱まで上昇しているので、今後も順次整備していくことにより利用率上昇につなげていく。
　⑧水洗化率もわずかながら上昇傾向にあるので、更なる水洗化の推進のため、今後も融資あっせん制度の活用や広報媒体での啓発を進めていく。</t>
    <rPh sb="1" eb="3">
      <t>ヘイセイ</t>
    </rPh>
    <rPh sb="5" eb="7">
      <t>ネンド</t>
    </rPh>
    <rPh sb="8" eb="12">
      <t>イッパンカイケイ</t>
    </rPh>
    <rPh sb="15" eb="18">
      <t>クリイレキン</t>
    </rPh>
    <rPh sb="19" eb="21">
      <t>キジュン</t>
    </rPh>
    <rPh sb="22" eb="24">
      <t>ミナオ</t>
    </rPh>
    <rPh sb="26" eb="27">
      <t>オコナ</t>
    </rPh>
    <rPh sb="29" eb="35">
      <t>キジュンナイクリイレキン</t>
    </rPh>
    <rPh sb="36" eb="37">
      <t>ガク</t>
    </rPh>
    <rPh sb="38" eb="40">
      <t>ゾウカ</t>
    </rPh>
    <rPh sb="45" eb="48">
      <t>ソウシュウエキ</t>
    </rPh>
    <rPh sb="49" eb="51">
      <t>ゾウカ</t>
    </rPh>
    <rPh sb="54" eb="57">
      <t>シュウエキテキ</t>
    </rPh>
    <rPh sb="57" eb="61">
      <t>シュウシヒリツ</t>
    </rPh>
    <rPh sb="65" eb="67">
      <t>ゼンゴ</t>
    </rPh>
    <rPh sb="68" eb="70">
      <t>スイイ</t>
    </rPh>
    <rPh sb="78" eb="79">
      <t>トモナ</t>
    </rPh>
    <rPh sb="81" eb="86">
      <t>オスイショリヒ</t>
    </rPh>
    <rPh sb="87" eb="91">
      <t>コウヒフタン</t>
    </rPh>
    <rPh sb="92" eb="94">
      <t>ゾウカ</t>
    </rPh>
    <rPh sb="100" eb="105">
      <t>ケイヒカイシュウリツ</t>
    </rPh>
    <rPh sb="106" eb="108">
      <t>ジョウショウ</t>
    </rPh>
    <rPh sb="110" eb="116">
      <t>オスイショリゲンカ</t>
    </rPh>
    <rPh sb="117" eb="119">
      <t>ゲンショウ</t>
    </rPh>
    <rPh sb="127" eb="129">
      <t>ドウヨウ</t>
    </rPh>
    <rPh sb="130" eb="132">
      <t>リユウ</t>
    </rPh>
    <rPh sb="134" eb="139">
      <t>キギョウサイザンダカ</t>
    </rPh>
    <rPh sb="139" eb="140">
      <t>タイ</t>
    </rPh>
    <rPh sb="140" eb="146">
      <t>ジギョウキボヒリツ</t>
    </rPh>
    <rPh sb="147" eb="149">
      <t>ゲンショウ</t>
    </rPh>
    <rPh sb="155" eb="157">
      <t>ザンダカ</t>
    </rPh>
    <rPh sb="158" eb="159">
      <t>タイ</t>
    </rPh>
    <rPh sb="161" eb="165">
      <t>イッパンカイケイ</t>
    </rPh>
    <rPh sb="166" eb="169">
      <t>フタンガク</t>
    </rPh>
    <rPh sb="170" eb="171">
      <t>オオ</t>
    </rPh>
    <rPh sb="176" eb="178">
      <t>コンゴ</t>
    </rPh>
    <rPh sb="179" eb="181">
      <t>テキセツ</t>
    </rPh>
    <rPh sb="182" eb="184">
      <t>コウシン</t>
    </rPh>
    <rPh sb="185" eb="186">
      <t>オコナ</t>
    </rPh>
    <rPh sb="195" eb="199">
      <t>トウシキボ</t>
    </rPh>
    <rPh sb="200" eb="205">
      <t>シヨウリョウスイジュン</t>
    </rPh>
    <rPh sb="209" eb="211">
      <t>ケントウ</t>
    </rPh>
    <rPh sb="218" eb="222">
      <t>チョウジュミョウカ</t>
    </rPh>
    <rPh sb="234" eb="236">
      <t>ジッシ</t>
    </rPh>
    <rPh sb="239" eb="240">
      <t>ヒ</t>
    </rPh>
    <rPh sb="241" eb="242">
      <t>ツヅ</t>
    </rPh>
    <rPh sb="243" eb="248">
      <t>シュウゼンヒヨクセイ</t>
    </rPh>
    <rPh sb="249" eb="250">
      <t>ハカ</t>
    </rPh>
    <rPh sb="254" eb="261">
      <t>ショリジョウイジカンリ</t>
    </rPh>
    <rPh sb="262" eb="266">
      <t>オデイショリ</t>
    </rPh>
    <rPh sb="267" eb="269">
      <t>アンカ</t>
    </rPh>
    <rPh sb="270" eb="272">
      <t>ホウホウ</t>
    </rPh>
    <rPh sb="273" eb="275">
      <t>ケントウ</t>
    </rPh>
    <rPh sb="277" eb="279">
      <t>ヒツヨウ</t>
    </rPh>
    <rPh sb="286" eb="291">
      <t>シセツリヨウリツ</t>
    </rPh>
    <rPh sb="295" eb="296">
      <t>ダイ</t>
    </rPh>
    <rPh sb="296" eb="298">
      <t>ゼンハン</t>
    </rPh>
    <rPh sb="299" eb="300">
      <t>ヨコ</t>
    </rPh>
    <rPh sb="313" eb="314">
      <t>ジャク</t>
    </rPh>
    <rPh sb="316" eb="318">
      <t>ジョウショウ</t>
    </rPh>
    <rPh sb="325" eb="327">
      <t>コンゴ</t>
    </rPh>
    <rPh sb="328" eb="330">
      <t>ジュンジ</t>
    </rPh>
    <rPh sb="330" eb="332">
      <t>セイビ</t>
    </rPh>
    <rPh sb="341" eb="346">
      <t>リヨウリツジョウショウ</t>
    </rPh>
    <rPh sb="357" eb="361">
      <t>スイセンカリツ</t>
    </rPh>
    <rPh sb="368" eb="370">
      <t>ジョウショウ</t>
    </rPh>
    <rPh sb="370" eb="372">
      <t>ケイコウ</t>
    </rPh>
    <rPh sb="378" eb="379">
      <t>サラ</t>
    </rPh>
    <rPh sb="381" eb="384">
      <t>スイセンカ</t>
    </rPh>
    <rPh sb="385" eb="387">
      <t>スイシン</t>
    </rPh>
    <rPh sb="391" eb="393">
      <t>コンゴ</t>
    </rPh>
    <rPh sb="394" eb="396">
      <t>ユウシ</t>
    </rPh>
    <rPh sb="400" eb="402">
      <t>セイド</t>
    </rPh>
    <rPh sb="403" eb="405">
      <t>カツヨウ</t>
    </rPh>
    <rPh sb="406" eb="410">
      <t>コウホウバイタイ</t>
    </rPh>
    <rPh sb="412" eb="414">
      <t>ケイハツ</t>
    </rPh>
    <rPh sb="415" eb="41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</si>
</sst>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D9-40B0-8FFF-BF427986176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E5D9-40B0-8FFF-BF427986176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43.78</c:v>
                </c:pt>
                <c:pt idx="1">
                  <c:v>43.91</c:v>
                </c:pt>
                <c:pt idx="2">
                  <c:v>40.4</c:v>
                </c:pt>
                <c:pt idx="3">
                  <c:v>45</c:v>
                </c:pt>
                <c:pt idx="4">
                  <c:v>49.28</c:v>
                </c:pt>
              </c:numCache>
            </c:numRef>
          </c:val>
          <c:extLst>
            <c:ext xmlns:c16="http://schemas.microsoft.com/office/drawing/2014/chart" uri="{C3380CC4-5D6E-409C-BE32-E72D297353CC}">
              <c16:uniqueId val="{00000000-D535-403A-B840-9AD9D0D7E48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D535-403A-B840-9AD9D0D7E48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76.319999999999993</c:v>
                </c:pt>
                <c:pt idx="1">
                  <c:v>75.53</c:v>
                </c:pt>
                <c:pt idx="2">
                  <c:v>76.55</c:v>
                </c:pt>
                <c:pt idx="3">
                  <c:v>77.45</c:v>
                </c:pt>
                <c:pt idx="4">
                  <c:v>78.09</c:v>
                </c:pt>
              </c:numCache>
            </c:numRef>
          </c:val>
          <c:extLst>
            <c:ext xmlns:c16="http://schemas.microsoft.com/office/drawing/2014/chart" uri="{C3380CC4-5D6E-409C-BE32-E72D297353CC}">
              <c16:uniqueId val="{00000000-458B-47F5-96F8-7F267681210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458B-47F5-96F8-7F267681210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67.45</c:v>
                </c:pt>
                <c:pt idx="1">
                  <c:v>96.53</c:v>
                </c:pt>
                <c:pt idx="2">
                  <c:v>94.85</c:v>
                </c:pt>
                <c:pt idx="3">
                  <c:v>95.14</c:v>
                </c:pt>
                <c:pt idx="4">
                  <c:v>96.4</c:v>
                </c:pt>
              </c:numCache>
            </c:numRef>
          </c:val>
          <c:extLst>
            <c:ext xmlns:c16="http://schemas.microsoft.com/office/drawing/2014/chart" uri="{C3380CC4-5D6E-409C-BE32-E72D297353CC}">
              <c16:uniqueId val="{00000000-2F60-43E9-92BA-897735B2222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60-43E9-92BA-897735B2222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02-4A62-9132-1163984CCFF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02-4A62-9132-1163984CCFF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1F-4A24-BC8E-ADBF347A247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1F-4A24-BC8E-ADBF347A247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4D-4831-A987-E82005AC353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4D-4831-A987-E82005AC353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58-447C-843E-34B8821825D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58-447C-843E-34B8821825D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456.6</c:v>
                </c:pt>
                <c:pt idx="2">
                  <c:v>280.63</c:v>
                </c:pt>
                <c:pt idx="3">
                  <c:v>146.49</c:v>
                </c:pt>
                <c:pt idx="4">
                  <c:v>147.94999999999999</c:v>
                </c:pt>
              </c:numCache>
            </c:numRef>
          </c:val>
          <c:extLst>
            <c:ext xmlns:c16="http://schemas.microsoft.com/office/drawing/2014/chart" uri="{C3380CC4-5D6E-409C-BE32-E72D297353CC}">
              <c16:uniqueId val="{00000000-EC4B-4541-B55C-18E54AF77A5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EC4B-4541-B55C-18E54AF77A5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49.1</c:v>
                </c:pt>
                <c:pt idx="1">
                  <c:v>104.53</c:v>
                </c:pt>
                <c:pt idx="2">
                  <c:v>93.31</c:v>
                </c:pt>
                <c:pt idx="3">
                  <c:v>93.34</c:v>
                </c:pt>
                <c:pt idx="4">
                  <c:v>100</c:v>
                </c:pt>
              </c:numCache>
            </c:numRef>
          </c:val>
          <c:extLst>
            <c:ext xmlns:c16="http://schemas.microsoft.com/office/drawing/2014/chart" uri="{C3380CC4-5D6E-409C-BE32-E72D297353CC}">
              <c16:uniqueId val="{00000000-3DA9-4F9E-97E8-D0969144280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3DA9-4F9E-97E8-D0969144280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353.28</c:v>
                </c:pt>
                <c:pt idx="1">
                  <c:v>166.68</c:v>
                </c:pt>
                <c:pt idx="2">
                  <c:v>186.21</c:v>
                </c:pt>
                <c:pt idx="3">
                  <c:v>186.07</c:v>
                </c:pt>
                <c:pt idx="4">
                  <c:v>174.88</c:v>
                </c:pt>
              </c:numCache>
            </c:numRef>
          </c:val>
          <c:extLst>
            <c:ext xmlns:c16="http://schemas.microsoft.com/office/drawing/2014/chart" uri="{C3380CC4-5D6E-409C-BE32-E72D297353CC}">
              <c16:uniqueId val="{00000000-E206-435B-B5B4-CE8CA122283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E206-435B-B5B4-CE8CA122283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岡山県　浅口市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34182</v>
      </c>
      <c r="AM8" s="51"/>
      <c r="AN8" s="51"/>
      <c r="AO8" s="51"/>
      <c r="AP8" s="51"/>
      <c r="AQ8" s="51"/>
      <c r="AR8" s="51"/>
      <c r="AS8" s="51"/>
      <c r="AT8" s="46">
        <f>データ!T6</f>
        <v>66.459999999999994</v>
      </c>
      <c r="AU8" s="46"/>
      <c r="AV8" s="46"/>
      <c r="AW8" s="46"/>
      <c r="AX8" s="46"/>
      <c r="AY8" s="46"/>
      <c r="AZ8" s="46"/>
      <c r="BA8" s="46"/>
      <c r="BB8" s="46">
        <f>データ!U6</f>
        <v>514.32000000000005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61.51</v>
      </c>
      <c r="Q10" s="46"/>
      <c r="R10" s="46"/>
      <c r="S10" s="46"/>
      <c r="T10" s="46"/>
      <c r="U10" s="46"/>
      <c r="V10" s="46"/>
      <c r="W10" s="46">
        <f>データ!Q6</f>
        <v>97.21</v>
      </c>
      <c r="X10" s="46"/>
      <c r="Y10" s="46"/>
      <c r="Z10" s="46"/>
      <c r="AA10" s="46"/>
      <c r="AB10" s="46"/>
      <c r="AC10" s="46"/>
      <c r="AD10" s="51">
        <f>データ!R6</f>
        <v>3170</v>
      </c>
      <c r="AE10" s="51"/>
      <c r="AF10" s="51"/>
      <c r="AG10" s="51"/>
      <c r="AH10" s="51"/>
      <c r="AI10" s="51"/>
      <c r="AJ10" s="51"/>
      <c r="AK10" s="2"/>
      <c r="AL10" s="51">
        <f>データ!V6</f>
        <v>21010</v>
      </c>
      <c r="AM10" s="51"/>
      <c r="AN10" s="51"/>
      <c r="AO10" s="51"/>
      <c r="AP10" s="51"/>
      <c r="AQ10" s="51"/>
      <c r="AR10" s="51"/>
      <c r="AS10" s="51"/>
      <c r="AT10" s="46">
        <f>データ!W6</f>
        <v>7.44</v>
      </c>
      <c r="AU10" s="46"/>
      <c r="AV10" s="46"/>
      <c r="AW10" s="46"/>
      <c r="AX10" s="46"/>
      <c r="AY10" s="46"/>
      <c r="AZ10" s="46"/>
      <c r="BA10" s="46"/>
      <c r="BB10" s="46">
        <f>データ!X6</f>
        <v>2823.92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ovMHyNPh4MeVT748nW5+bY/YPP1teuX0zFFOQ/lB/cptR4WkYcHXi7KWTBRSuynpDQdBZoxYDX2olGyvc/9KlA==" saltValue="GeAM+f886/r5qo6OAohH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332160</v>
      </c>
      <c r="D6" s="33">
        <f t="shared" si="3"/>
        <v>47</v>
      </c>
      <c r="E6" s="33">
        <f t="shared" si="3"/>
        <v>17</v>
      </c>
      <c r="F6" s="33">
        <f t="shared" si="3"/>
        <v>1</v>
      </c>
      <c r="G6" s="33">
        <f t="shared" si="3"/>
        <v>0</v>
      </c>
      <c r="H6" s="33" t="str">
        <f t="shared" si="3"/>
        <v>岡山県　浅口市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61.51</v>
      </c>
      <c r="Q6" s="34">
        <f t="shared" si="3"/>
        <v>97.21</v>
      </c>
      <c r="R6" s="34">
        <f t="shared" si="3"/>
        <v>3170</v>
      </c>
      <c r="S6" s="34">
        <f t="shared" si="3"/>
        <v>34182</v>
      </c>
      <c r="T6" s="34">
        <f t="shared" si="3"/>
        <v>66.459999999999994</v>
      </c>
      <c r="U6" s="34">
        <f t="shared" si="3"/>
        <v>514.32000000000005</v>
      </c>
      <c r="V6" s="34">
        <f t="shared" si="3"/>
        <v>21010</v>
      </c>
      <c r="W6" s="34">
        <f t="shared" si="3"/>
        <v>7.44</v>
      </c>
      <c r="X6" s="34">
        <f t="shared" si="3"/>
        <v>2823.92</v>
      </c>
      <c r="Y6" s="35">
        <f>IF(Y7="",NA(),Y7)</f>
        <v>67.45</v>
      </c>
      <c r="Z6" s="35">
        <f t="shared" ref="Z6:AH6" si="4">IF(Z7="",NA(),Z7)</f>
        <v>96.53</v>
      </c>
      <c r="AA6" s="35">
        <f t="shared" si="4"/>
        <v>94.85</v>
      </c>
      <c r="AB6" s="35">
        <f t="shared" si="4"/>
        <v>95.14</v>
      </c>
      <c r="AC6" s="35">
        <f t="shared" si="4"/>
        <v>96.4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456.6</v>
      </c>
      <c r="BH6" s="35">
        <f t="shared" si="7"/>
        <v>280.63</v>
      </c>
      <c r="BI6" s="35">
        <f t="shared" si="7"/>
        <v>146.49</v>
      </c>
      <c r="BJ6" s="35">
        <f t="shared" si="7"/>
        <v>147.94999999999999</v>
      </c>
      <c r="BK6" s="35">
        <f t="shared" si="7"/>
        <v>1118.56</v>
      </c>
      <c r="BL6" s="35">
        <f t="shared" si="7"/>
        <v>1111.31</v>
      </c>
      <c r="BM6" s="35">
        <f t="shared" si="7"/>
        <v>966.33</v>
      </c>
      <c r="BN6" s="35">
        <f t="shared" si="7"/>
        <v>958.81</v>
      </c>
      <c r="BO6" s="35">
        <f t="shared" si="7"/>
        <v>1001.3</v>
      </c>
      <c r="BP6" s="34" t="str">
        <f>IF(BP7="","",IF(BP7="-","【-】","【"&amp;SUBSTITUTE(TEXT(BP7,"#,##0.00"),"-","△")&amp;"】"))</f>
        <v>【682.51】</v>
      </c>
      <c r="BQ6" s="35">
        <f>IF(BQ7="",NA(),BQ7)</f>
        <v>49.1</v>
      </c>
      <c r="BR6" s="35">
        <f t="shared" ref="BR6:BZ6" si="8">IF(BR7="",NA(),BR7)</f>
        <v>104.53</v>
      </c>
      <c r="BS6" s="35">
        <f t="shared" si="8"/>
        <v>93.31</v>
      </c>
      <c r="BT6" s="35">
        <f t="shared" si="8"/>
        <v>93.34</v>
      </c>
      <c r="BU6" s="35">
        <f t="shared" si="8"/>
        <v>100</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353.28</v>
      </c>
      <c r="CC6" s="35">
        <f t="shared" ref="CC6:CK6" si="9">IF(CC7="",NA(),CC7)</f>
        <v>166.68</v>
      </c>
      <c r="CD6" s="35">
        <f t="shared" si="9"/>
        <v>186.21</v>
      </c>
      <c r="CE6" s="35">
        <f t="shared" si="9"/>
        <v>186.07</v>
      </c>
      <c r="CF6" s="35">
        <f t="shared" si="9"/>
        <v>174.88</v>
      </c>
      <c r="CG6" s="35">
        <f t="shared" si="9"/>
        <v>215.28</v>
      </c>
      <c r="CH6" s="35">
        <f t="shared" si="9"/>
        <v>207.96</v>
      </c>
      <c r="CI6" s="35">
        <f t="shared" si="9"/>
        <v>194.31</v>
      </c>
      <c r="CJ6" s="35">
        <f t="shared" si="9"/>
        <v>190.99</v>
      </c>
      <c r="CK6" s="35">
        <f t="shared" si="9"/>
        <v>187.55</v>
      </c>
      <c r="CL6" s="34" t="str">
        <f>IF(CL7="","",IF(CL7="-","【-】","【"&amp;SUBSTITUTE(TEXT(CL7,"#,##0.00"),"-","△")&amp;"】"))</f>
        <v>【136.15】</v>
      </c>
      <c r="CM6" s="35">
        <f>IF(CM7="",NA(),CM7)</f>
        <v>43.78</v>
      </c>
      <c r="CN6" s="35">
        <f t="shared" ref="CN6:CV6" si="10">IF(CN7="",NA(),CN7)</f>
        <v>43.91</v>
      </c>
      <c r="CO6" s="35">
        <f t="shared" si="10"/>
        <v>40.4</v>
      </c>
      <c r="CP6" s="35">
        <f t="shared" si="10"/>
        <v>45</v>
      </c>
      <c r="CQ6" s="35">
        <f t="shared" si="10"/>
        <v>49.28</v>
      </c>
      <c r="CR6" s="35">
        <f t="shared" si="10"/>
        <v>54.67</v>
      </c>
      <c r="CS6" s="35">
        <f t="shared" si="10"/>
        <v>53.51</v>
      </c>
      <c r="CT6" s="35">
        <f t="shared" si="10"/>
        <v>53.5</v>
      </c>
      <c r="CU6" s="35">
        <f t="shared" si="10"/>
        <v>52.58</v>
      </c>
      <c r="CV6" s="35">
        <f t="shared" si="10"/>
        <v>50.94</v>
      </c>
      <c r="CW6" s="34" t="str">
        <f>IF(CW7="","",IF(CW7="-","【-】","【"&amp;SUBSTITUTE(TEXT(CW7,"#,##0.00"),"-","△")&amp;"】"))</f>
        <v>【59.64】</v>
      </c>
      <c r="CX6" s="35">
        <f>IF(CX7="",NA(),CX7)</f>
        <v>76.319999999999993</v>
      </c>
      <c r="CY6" s="35">
        <f t="shared" ref="CY6:DG6" si="11">IF(CY7="",NA(),CY7)</f>
        <v>75.53</v>
      </c>
      <c r="CZ6" s="35">
        <f t="shared" si="11"/>
        <v>76.55</v>
      </c>
      <c r="DA6" s="35">
        <f t="shared" si="11"/>
        <v>77.45</v>
      </c>
      <c r="DB6" s="35">
        <f t="shared" si="11"/>
        <v>78.09</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332160</v>
      </c>
      <c r="D7" s="37">
        <v>47</v>
      </c>
      <c r="E7" s="37">
        <v>17</v>
      </c>
      <c r="F7" s="37">
        <v>1</v>
      </c>
      <c r="G7" s="37">
        <v>0</v>
      </c>
      <c r="H7" s="37" t="s">
        <v>98</v>
      </c>
      <c r="I7" s="37" t="s">
        <v>99</v>
      </c>
      <c r="J7" s="37" t="s">
        <v>100</v>
      </c>
      <c r="K7" s="37" t="s">
        <v>101</v>
      </c>
      <c r="L7" s="37" t="s">
        <v>102</v>
      </c>
      <c r="M7" s="37" t="s">
        <v>103</v>
      </c>
      <c r="N7" s="38" t="s">
        <v>104</v>
      </c>
      <c r="O7" s="38" t="s">
        <v>105</v>
      </c>
      <c r="P7" s="38">
        <v>61.51</v>
      </c>
      <c r="Q7" s="38">
        <v>97.21</v>
      </c>
      <c r="R7" s="38">
        <v>3170</v>
      </c>
      <c r="S7" s="38">
        <v>34182</v>
      </c>
      <c r="T7" s="38">
        <v>66.459999999999994</v>
      </c>
      <c r="U7" s="38">
        <v>514.32000000000005</v>
      </c>
      <c r="V7" s="38">
        <v>21010</v>
      </c>
      <c r="W7" s="38">
        <v>7.44</v>
      </c>
      <c r="X7" s="38">
        <v>2823.92</v>
      </c>
      <c r="Y7" s="38">
        <v>67.45</v>
      </c>
      <c r="Z7" s="38">
        <v>96.53</v>
      </c>
      <c r="AA7" s="38">
        <v>94.85</v>
      </c>
      <c r="AB7" s="38">
        <v>95.14</v>
      </c>
      <c r="AC7" s="38">
        <v>96.4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456.6</v>
      </c>
      <c r="BH7" s="38">
        <v>280.63</v>
      </c>
      <c r="BI7" s="38">
        <v>146.49</v>
      </c>
      <c r="BJ7" s="38">
        <v>147.94999999999999</v>
      </c>
      <c r="BK7" s="38">
        <v>1118.56</v>
      </c>
      <c r="BL7" s="38">
        <v>1111.31</v>
      </c>
      <c r="BM7" s="38">
        <v>966.33</v>
      </c>
      <c r="BN7" s="38">
        <v>958.81</v>
      </c>
      <c r="BO7" s="38">
        <v>1001.3</v>
      </c>
      <c r="BP7" s="38">
        <v>682.51</v>
      </c>
      <c r="BQ7" s="38">
        <v>49.1</v>
      </c>
      <c r="BR7" s="38">
        <v>104.53</v>
      </c>
      <c r="BS7" s="38">
        <v>93.31</v>
      </c>
      <c r="BT7" s="38">
        <v>93.34</v>
      </c>
      <c r="BU7" s="38">
        <v>100</v>
      </c>
      <c r="BV7" s="38">
        <v>72.33</v>
      </c>
      <c r="BW7" s="38">
        <v>75.540000000000006</v>
      </c>
      <c r="BX7" s="38">
        <v>81.739999999999995</v>
      </c>
      <c r="BY7" s="38">
        <v>82.88</v>
      </c>
      <c r="BZ7" s="38">
        <v>81.88</v>
      </c>
      <c r="CA7" s="38">
        <v>100.34</v>
      </c>
      <c r="CB7" s="38">
        <v>353.28</v>
      </c>
      <c r="CC7" s="38">
        <v>166.68</v>
      </c>
      <c r="CD7" s="38">
        <v>186.21</v>
      </c>
      <c r="CE7" s="38">
        <v>186.07</v>
      </c>
      <c r="CF7" s="38">
        <v>174.88</v>
      </c>
      <c r="CG7" s="38">
        <v>215.28</v>
      </c>
      <c r="CH7" s="38">
        <v>207.96</v>
      </c>
      <c r="CI7" s="38">
        <v>194.31</v>
      </c>
      <c r="CJ7" s="38">
        <v>190.99</v>
      </c>
      <c r="CK7" s="38">
        <v>187.55</v>
      </c>
      <c r="CL7" s="38">
        <v>136.15</v>
      </c>
      <c r="CM7" s="38">
        <v>43.78</v>
      </c>
      <c r="CN7" s="38">
        <v>43.91</v>
      </c>
      <c r="CO7" s="38">
        <v>40.4</v>
      </c>
      <c r="CP7" s="38">
        <v>45</v>
      </c>
      <c r="CQ7" s="38">
        <v>49.28</v>
      </c>
      <c r="CR7" s="38">
        <v>54.67</v>
      </c>
      <c r="CS7" s="38">
        <v>53.51</v>
      </c>
      <c r="CT7" s="38">
        <v>53.5</v>
      </c>
      <c r="CU7" s="38">
        <v>52.58</v>
      </c>
      <c r="CV7" s="38">
        <v>50.94</v>
      </c>
      <c r="CW7" s="38">
        <v>59.64</v>
      </c>
      <c r="CX7" s="38">
        <v>76.319999999999993</v>
      </c>
      <c r="CY7" s="38">
        <v>75.53</v>
      </c>
      <c r="CZ7" s="38">
        <v>76.55</v>
      </c>
      <c r="DA7" s="38">
        <v>77.45</v>
      </c>
      <c r="DB7" s="38">
        <v>78.09</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2021-01-29T05:51:24Z</cp:lastPrinted>
  <dcterms:created xsi:type="dcterms:W3CDTF">2020-12-04T02:48:39Z</dcterms:created>
  <dcterms:modified xsi:type="dcterms:W3CDTF">2021-01-29T08:40:50Z</dcterms:modified>
  <cp:category/>
</cp:coreProperties>
</file>