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IPC2016002\Desktop\"/>
    </mc:Choice>
  </mc:AlternateContent>
  <xr:revisionPtr revIDLastSave="0" documentId="8_{EE91EC61-8B4F-4AAE-A315-D7F8667F42D1}" xr6:coauthVersionLast="40" xr6:coauthVersionMax="40" xr10:uidLastSave="{00000000-0000-0000-0000-000000000000}"/>
  <workbookProtection workbookAlgorithmName="SHA-512" workbookHashValue="seLzfiBrky8H+3gkjroMPTOn3j/iNv8EIX+Ohw5U8ouNRAUIiBUisgJczEAcvW2Qe2Qm7JuUfZNSG7gdQhWIhw==" workbookSaltValue="+rrGNYa26wAvhK8wTZyC/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<sst xmlns="http://schemas.openxmlformats.org/spreadsheetml/2006/main" count="240" uniqueCount="126">
  <si>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</si>
  <si>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</si>
  <si>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</si>
  <si>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</si>
  <si>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</si>
  <si>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</si>
  <si>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</si>
  <si>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</si>
  <si>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</si>
  <si>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</si>
  <si>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</si>
  <si>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</si>
  <si>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</si>
  <si>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</si>
  <si>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</si>
  <si>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</si>
  <si>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</si>
  <si>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</si>
  <si>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</si>
  <si>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</si>
  <si>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</si>
  <si>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</si>
  <si>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</si>
  <si>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</si>
  <si>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</si>
  <si>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</si>
  <si>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</si>
  <si>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</si>
  <si>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</si>
  <si>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</si>
  <si>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</si>
  <si>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</si>
  <si>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</si>
  <si>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</si>
  <si>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</si>
  <si>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</si>
  <si>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</si>
  <si>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</si>
  <si>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</si>
  <si>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</si>
  <si>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</si>
  <si>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</si>
  <si>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</si>
  <si>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</si>
  <si>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</si>
  <si>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</si>
  <si>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</si>
  <si>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</si>
  <si>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</si>
  <si>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</si>
  <si>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</si>
  <si>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</si>
  <si>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</si>
  <si>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</si>
  <si>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</si>
  <si>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</si>
  <si>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</si>
  <si>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</si>
  <si>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</si>
  <si>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</si>
  <si>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</si>
  <si>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</si>
  <si>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</si>
  <si>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</si>
  <si>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</si>
  <si>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</si>
  <si>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</si>
  <si>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</si>
  <si>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</si>
  <si>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</si>
  <si>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</si>
  <si>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</si>
  <si>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</si>
  <si>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</si>
  <si>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</si>
  <si>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</si>
  <si>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</si>
  <si>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</si>
  <si>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</si>
  <si>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</si>
  <si>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</si>
  <si>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</si>
  <si>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</si>
  <si>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</si>
  <si>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</si>
  <si>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</si>
  <si>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</si>
  <si>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</si>
  <si>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</si>
  <si>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</si>
  <si>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</si>
  <si>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</si>
  <si>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</si>
  <si>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</si>
  <si>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</si>
  <si>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</si>
  <si>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</si>
  <si>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</si>
  <si>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</si>
  <si>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</si>
  <si>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</si>
  <si>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</si>
  <si>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</si>
  <si>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</si>
  <si>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</si>
  <si>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</si>
  <si>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</si>
  <si>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</si>
  <si>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</si>
  <si>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</si>
  <si>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浅口市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</si>
  <si>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</si>
  <si>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</si>
  <si>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</si>
  <si>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</si>
  <si>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</si>
  <si>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</si>
  <si>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</si>
  <si>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</si>
  <si>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</si>
  <si>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</si>
  <si>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</si>
  <si>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</si>
  <si>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建設開始年度が平成6年度であり、耐用年数に達していない管渠が多いため、現在のところ管渠の長寿命化計画は策定していない。
　事業開始以前に造成した団地の設備を受贈しているが、老朽化が進み、不明水が増加している。管渠の状況を調査し、今後修繕していく必要がある。
　今後の安定的で継続的な下水道サービスの供給のために、施設の長寿命化や施設更新など総合的な計画を策定し、老朽化対策を講ずる予定である。</t>
    <rPh sb="1" eb="3">
      <t>ケンセツ</t>
    </rPh>
    <rPh sb="3" eb="5">
      <t>カイシ</t>
    </rPh>
    <rPh sb="5" eb="7">
      <t>ネンド</t>
    </rPh>
    <rPh sb="8" eb="10">
      <t>ヘイセイ</t>
    </rPh>
    <rPh sb="11" eb="13">
      <t>ネンド</t>
    </rPh>
    <rPh sb="17" eb="19">
      <t>タイヨウ</t>
    </rPh>
    <rPh sb="19" eb="21">
      <t>ネンスウ</t>
    </rPh>
    <rPh sb="22" eb="23">
      <t>タッ</t>
    </rPh>
    <rPh sb="28" eb="30">
      <t>カンキョ</t>
    </rPh>
    <rPh sb="31" eb="32">
      <t>オオ</t>
    </rPh>
    <rPh sb="36" eb="38">
      <t>ゲンザイ</t>
    </rPh>
    <rPh sb="42" eb="44">
      <t>カンキョ</t>
    </rPh>
    <rPh sb="45" eb="49">
      <t>チョウジュミョウカ</t>
    </rPh>
    <rPh sb="49" eb="51">
      <t>ケイカク</t>
    </rPh>
    <rPh sb="52" eb="54">
      <t>サクテイ</t>
    </rPh>
    <rPh sb="62" eb="64">
      <t>ジギョウ</t>
    </rPh>
    <rPh sb="64" eb="66">
      <t>カイシ</t>
    </rPh>
    <rPh sb="66" eb="68">
      <t>イゼン</t>
    </rPh>
    <rPh sb="69" eb="71">
      <t>ゾウセイ</t>
    </rPh>
    <rPh sb="73" eb="75">
      <t>ダンチ</t>
    </rPh>
    <rPh sb="76" eb="78">
      <t>セツビ</t>
    </rPh>
    <rPh sb="79" eb="81">
      <t>ジュゾウ</t>
    </rPh>
    <rPh sb="87" eb="90">
      <t>ロウキュウカ</t>
    </rPh>
    <rPh sb="91" eb="92">
      <t>スス</t>
    </rPh>
    <rPh sb="94" eb="96">
      <t>フメイ</t>
    </rPh>
    <rPh sb="96" eb="97">
      <t>スイ</t>
    </rPh>
    <rPh sb="98" eb="100">
      <t>ゾウカ</t>
    </rPh>
    <rPh sb="105" eb="107">
      <t>カンキョ</t>
    </rPh>
    <rPh sb="108" eb="110">
      <t>ジョウキョウ</t>
    </rPh>
    <rPh sb="111" eb="113">
      <t>チョウサ</t>
    </rPh>
    <rPh sb="115" eb="117">
      <t>コンゴ</t>
    </rPh>
    <rPh sb="117" eb="119">
      <t>シュウゼン</t>
    </rPh>
    <rPh sb="123" eb="125">
      <t>ヒツヨウ</t>
    </rPh>
    <rPh sb="131" eb="133">
      <t>コンゴ</t>
    </rPh>
    <rPh sb="134" eb="137">
      <t>アンテイテキ</t>
    </rPh>
    <rPh sb="138" eb="141">
      <t>ケイゾクテキ</t>
    </rPh>
    <rPh sb="142" eb="145">
      <t>ゲスイドウ</t>
    </rPh>
    <rPh sb="150" eb="152">
      <t>キョウキュウ</t>
    </rPh>
    <rPh sb="157" eb="159">
      <t>シセツ</t>
    </rPh>
    <rPh sb="160" eb="164">
      <t>チョウジュミョウカ</t>
    </rPh>
    <rPh sb="165" eb="167">
      <t>シセツ</t>
    </rPh>
    <rPh sb="167" eb="169">
      <t>コウシン</t>
    </rPh>
    <rPh sb="171" eb="174">
      <t>ソウゴウテキ</t>
    </rPh>
    <rPh sb="175" eb="177">
      <t>ケイカク</t>
    </rPh>
    <rPh sb="178" eb="180">
      <t>サクテイ</t>
    </rPh>
    <rPh sb="182" eb="185">
      <t>ロウキュウカ</t>
    </rPh>
    <rPh sb="185" eb="187">
      <t>タイサク</t>
    </rPh>
    <rPh sb="188" eb="189">
      <t>コウ</t>
    </rPh>
    <rPh sb="191" eb="193">
      <t>ヨテイ</t>
    </rPh>
    <phoneticPr fontId="4"/>
  </si>
  <si>
    <t>　平成28年度に一般会計からの繰入金の基準の見直しを行い、基準内繰入金の額が増加したため総収益が増加し、①収益的収支比率は95％前後で推移している。これに伴い汚水処理費の公費負担が増加したため⑤経費回収率も上昇し、⑥汚水処理原価が減少している。
　長寿命化・ストックマネジメントの実施により引き続き修繕費抑制を図るほか、処理場維持管理・汚泥処理の安価な方法を検討する必要がある。
　⑦施設利用率は40％台前半で横ばいになっているので、順次整備していくことにより今後の利用率上昇につなげていく。
　⑧水洗化率も同じく横ばいであり、引き続き更なる水洗化の推進のため、融資あっせん制度の活用や広報媒体での啓発を進めていく。</t>
    <rPh sb="1" eb="3">
      <t>ヘイセイ</t>
    </rPh>
    <rPh sb="5" eb="7">
      <t>ネンド</t>
    </rPh>
    <rPh sb="8" eb="10">
      <t>イッパン</t>
    </rPh>
    <rPh sb="10" eb="12">
      <t>カイケイ</t>
    </rPh>
    <rPh sb="15" eb="17">
      <t>クリイレ</t>
    </rPh>
    <rPh sb="17" eb="18">
      <t>キン</t>
    </rPh>
    <rPh sb="19" eb="21">
      <t>キジュン</t>
    </rPh>
    <rPh sb="22" eb="24">
      <t>ミナオ</t>
    </rPh>
    <rPh sb="26" eb="27">
      <t>オコナ</t>
    </rPh>
    <rPh sb="29" eb="32">
      <t>キジュンナイ</t>
    </rPh>
    <rPh sb="32" eb="34">
      <t>クリイレ</t>
    </rPh>
    <rPh sb="34" eb="35">
      <t>キン</t>
    </rPh>
    <rPh sb="36" eb="37">
      <t>ガク</t>
    </rPh>
    <rPh sb="38" eb="40">
      <t>ゾウカ</t>
    </rPh>
    <rPh sb="44" eb="47">
      <t>ソウシュウエキ</t>
    </rPh>
    <rPh sb="48" eb="50">
      <t>ゾウカ</t>
    </rPh>
    <rPh sb="53" eb="56">
      <t>シュウエキテキ</t>
    </rPh>
    <rPh sb="56" eb="58">
      <t>シュウシ</t>
    </rPh>
    <rPh sb="58" eb="60">
      <t>ヒリツ</t>
    </rPh>
    <rPh sb="64" eb="66">
      <t>ゼンゴ</t>
    </rPh>
    <rPh sb="67" eb="69">
      <t>スイイ</t>
    </rPh>
    <rPh sb="77" eb="78">
      <t>トモナ</t>
    </rPh>
    <rPh sb="79" eb="81">
      <t>オスイ</t>
    </rPh>
    <rPh sb="81" eb="83">
      <t>ショリ</t>
    </rPh>
    <rPh sb="83" eb="84">
      <t>ヒ</t>
    </rPh>
    <rPh sb="85" eb="87">
      <t>コウヒ</t>
    </rPh>
    <rPh sb="87" eb="89">
      <t>フタン</t>
    </rPh>
    <rPh sb="90" eb="92">
      <t>ゾウカ</t>
    </rPh>
    <rPh sb="97" eb="99">
      <t>ケイヒ</t>
    </rPh>
    <rPh sb="99" eb="101">
      <t>カイシュウ</t>
    </rPh>
    <rPh sb="101" eb="102">
      <t>リツ</t>
    </rPh>
    <rPh sb="103" eb="105">
      <t>ジョウショウ</t>
    </rPh>
    <rPh sb="108" eb="110">
      <t>オスイ</t>
    </rPh>
    <rPh sb="110" eb="112">
      <t>ショリ</t>
    </rPh>
    <rPh sb="112" eb="114">
      <t>ゲンカ</t>
    </rPh>
    <rPh sb="115" eb="117">
      <t>ゲンショウ</t>
    </rPh>
    <rPh sb="124" eb="128">
      <t>チョウジュミョウカ</t>
    </rPh>
    <rPh sb="140" eb="142">
      <t>ジッシ</t>
    </rPh>
    <rPh sb="145" eb="146">
      <t>ヒ</t>
    </rPh>
    <rPh sb="147" eb="148">
      <t>ツヅ</t>
    </rPh>
    <rPh sb="149" eb="152">
      <t>シュウゼンヒ</t>
    </rPh>
    <rPh sb="152" eb="154">
      <t>ヨクセイ</t>
    </rPh>
    <rPh sb="155" eb="156">
      <t>ハカ</t>
    </rPh>
    <rPh sb="160" eb="163">
      <t>ショリジョウ</t>
    </rPh>
    <rPh sb="163" eb="165">
      <t>イジ</t>
    </rPh>
    <rPh sb="165" eb="167">
      <t>カンリ</t>
    </rPh>
    <rPh sb="168" eb="170">
      <t>オデイ</t>
    </rPh>
    <rPh sb="170" eb="172">
      <t>ショリ</t>
    </rPh>
    <rPh sb="173" eb="175">
      <t>アンカ</t>
    </rPh>
    <rPh sb="176" eb="178">
      <t>ホウホウ</t>
    </rPh>
    <rPh sb="179" eb="181">
      <t>ケントウ</t>
    </rPh>
    <rPh sb="183" eb="185">
      <t>ヒツヨウ</t>
    </rPh>
    <rPh sb="192" eb="194">
      <t>シセツ</t>
    </rPh>
    <rPh sb="194" eb="196">
      <t>リヨウ</t>
    </rPh>
    <rPh sb="196" eb="197">
      <t>リツ</t>
    </rPh>
    <rPh sb="201" eb="202">
      <t>ダイ</t>
    </rPh>
    <rPh sb="202" eb="204">
      <t>ゼンハン</t>
    </rPh>
    <rPh sb="205" eb="206">
      <t>ヨコ</t>
    </rPh>
    <rPh sb="217" eb="219">
      <t>ジュンジ</t>
    </rPh>
    <rPh sb="219" eb="221">
      <t>セイビ</t>
    </rPh>
    <rPh sb="230" eb="232">
      <t>コンゴ</t>
    </rPh>
    <rPh sb="233" eb="236">
      <t>リヨウリツ</t>
    </rPh>
    <rPh sb="236" eb="238">
      <t>ジョウショウ</t>
    </rPh>
    <rPh sb="249" eb="252">
      <t>スイセンカ</t>
    </rPh>
    <rPh sb="252" eb="253">
      <t>リツ</t>
    </rPh>
    <rPh sb="254" eb="255">
      <t>オナ</t>
    </rPh>
    <rPh sb="257" eb="258">
      <t>ヨコ</t>
    </rPh>
    <rPh sb="264" eb="265">
      <t>ヒ</t>
    </rPh>
    <rPh sb="266" eb="267">
      <t>ツヅ</t>
    </rPh>
    <rPh sb="268" eb="269">
      <t>サラ</t>
    </rPh>
    <rPh sb="271" eb="274">
      <t>スイセンカ</t>
    </rPh>
    <rPh sb="275" eb="277">
      <t>スイシン</t>
    </rPh>
    <rPh sb="281" eb="283">
      <t>ユウシ</t>
    </rPh>
    <rPh sb="287" eb="289">
      <t>セイド</t>
    </rPh>
    <rPh sb="290" eb="292">
      <t>カツヨウ</t>
    </rPh>
    <rPh sb="293" eb="295">
      <t>コウホウ</t>
    </rPh>
    <rPh sb="295" eb="297">
      <t>バイタイ</t>
    </rPh>
    <rPh sb="299" eb="301">
      <t>ケイハツ</t>
    </rPh>
    <rPh sb="302" eb="303">
      <t>スス</t>
    </rPh>
    <phoneticPr fontId="4"/>
  </si>
  <si>
    <t>　経費回収率や汚水処理原価が改善したが、一般会計からの繰入金に依存している状況は変わりなく、引き続き汚水処理費の低減に向けた取り組みが必要である。また、水洗化率の向上につながるような対策を検討する必要がある。</t>
    <rPh sb="1" eb="3">
      <t>ケイヒ</t>
    </rPh>
    <rPh sb="3" eb="5">
      <t>カイシュウ</t>
    </rPh>
    <rPh sb="5" eb="6">
      <t>リツ</t>
    </rPh>
    <rPh sb="7" eb="9">
      <t>オスイ</t>
    </rPh>
    <rPh sb="9" eb="11">
      <t>ショリ</t>
    </rPh>
    <rPh sb="11" eb="13">
      <t>ゲンカ</t>
    </rPh>
    <rPh sb="14" eb="16">
      <t>カイゼン</t>
    </rPh>
    <rPh sb="20" eb="22">
      <t>イッパン</t>
    </rPh>
    <rPh sb="22" eb="24">
      <t>カイケイ</t>
    </rPh>
    <rPh sb="27" eb="29">
      <t>クリイレ</t>
    </rPh>
    <rPh sb="29" eb="30">
      <t>キン</t>
    </rPh>
    <rPh sb="31" eb="33">
      <t>イゾン</t>
    </rPh>
    <rPh sb="37" eb="39">
      <t>ジョウキョウ</t>
    </rPh>
    <rPh sb="40" eb="41">
      <t>カ</t>
    </rPh>
    <rPh sb="46" eb="47">
      <t>ヒ</t>
    </rPh>
    <rPh sb="48" eb="49">
      <t>ツヅ</t>
    </rPh>
    <rPh sb="50" eb="52">
      <t>オスイ</t>
    </rPh>
    <rPh sb="52" eb="54">
      <t>ショリ</t>
    </rPh>
    <rPh sb="54" eb="55">
      <t>ヒ</t>
    </rPh>
    <rPh sb="56" eb="58">
      <t>テイゲン</t>
    </rPh>
    <rPh sb="59" eb="60">
      <t>ム</t>
    </rPh>
    <rPh sb="62" eb="63">
      <t>ト</t>
    </rPh>
    <rPh sb="64" eb="65">
      <t>ク</t>
    </rPh>
    <rPh sb="67" eb="69">
      <t>ヒツヨウ</t>
    </rPh>
    <rPh sb="76" eb="79">
      <t>スイセンカ</t>
    </rPh>
    <rPh sb="79" eb="80">
      <t>リツ</t>
    </rPh>
    <rPh sb="81" eb="83">
      <t>コウジョウ</t>
    </rPh>
    <rPh sb="91" eb="93">
      <t>タイサク</t>
    </rPh>
    <rPh sb="94" eb="96">
      <t>ケントウ</t>
    </rPh>
    <rPh sb="98" eb="1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</si>
</sst>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B2-4C6D-8562-8370866E5EB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EDB2-4C6D-8562-8370866E5EB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41.6</c:v>
                </c:pt>
                <c:pt idx="1">
                  <c:v>41.79</c:v>
                </c:pt>
                <c:pt idx="2">
                  <c:v>43.78</c:v>
                </c:pt>
                <c:pt idx="3">
                  <c:v>43.91</c:v>
                </c:pt>
                <c:pt idx="4">
                  <c:v>40.4</c:v>
                </c:pt>
              </c:numCache>
            </c:numRef>
          </c:val>
          <c:extLst>
            <c:ext xmlns:c16="http://schemas.microsoft.com/office/drawing/2014/chart" uri="{C3380CC4-5D6E-409C-BE32-E72D297353CC}">
              <c16:uniqueId val="{00000000-66BF-4D32-AD02-28FC64334FB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66BF-4D32-AD02-28FC64334FB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75.92</c:v>
                </c:pt>
                <c:pt idx="1">
                  <c:v>76.75</c:v>
                </c:pt>
                <c:pt idx="2">
                  <c:v>76.319999999999993</c:v>
                </c:pt>
                <c:pt idx="3">
                  <c:v>75.53</c:v>
                </c:pt>
                <c:pt idx="4">
                  <c:v>76.55</c:v>
                </c:pt>
              </c:numCache>
            </c:numRef>
          </c:val>
          <c:extLst>
            <c:ext xmlns:c16="http://schemas.microsoft.com/office/drawing/2014/chart" uri="{C3380CC4-5D6E-409C-BE32-E72D297353CC}">
              <c16:uniqueId val="{00000000-90F3-4EF0-A860-EA4B21D2FD4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90F3-4EF0-A860-EA4B21D2FD4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68.3</c:v>
                </c:pt>
                <c:pt idx="1">
                  <c:v>68.84</c:v>
                </c:pt>
                <c:pt idx="2">
                  <c:v>67.45</c:v>
                </c:pt>
                <c:pt idx="3">
                  <c:v>96.53</c:v>
                </c:pt>
                <c:pt idx="4">
                  <c:v>94.85</c:v>
                </c:pt>
              </c:numCache>
            </c:numRef>
          </c:val>
          <c:extLst>
            <c:ext xmlns:c16="http://schemas.microsoft.com/office/drawing/2014/chart" uri="{C3380CC4-5D6E-409C-BE32-E72D297353CC}">
              <c16:uniqueId val="{00000000-7D6C-40D3-96F2-68366874ADF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6C-40D3-96F2-68366874ADF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AE-4A02-A402-C995B097EB9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AE-4A02-A402-C995B097EB9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53-499B-92B3-330400F0A8D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53-499B-92B3-330400F0A8D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4F-4470-B304-C63AB745BBA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4F-4470-B304-C63AB745BBA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90-4C52-A640-66ED672E0FE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90-4C52-A640-66ED672E0FE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1705.13</c:v>
                </c:pt>
                <c:pt idx="1">
                  <c:v>1662.86</c:v>
                </c:pt>
                <c:pt idx="2" formatCode="#,##0.00;&quot;△&quot;#,##0.00">
                  <c:v>0</c:v>
                </c:pt>
                <c:pt idx="3">
                  <c:v>456.6</c:v>
                </c:pt>
                <c:pt idx="4">
                  <c:v>280.63</c:v>
                </c:pt>
              </c:numCache>
            </c:numRef>
          </c:val>
          <c:extLst>
            <c:ext xmlns:c16="http://schemas.microsoft.com/office/drawing/2014/chart" uri="{C3380CC4-5D6E-409C-BE32-E72D297353CC}">
              <c16:uniqueId val="{00000000-22E4-4ADA-BAE4-980738E60BC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22E4-4ADA-BAE4-980738E60BC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64.06</c:v>
                </c:pt>
                <c:pt idx="1">
                  <c:v>59.7</c:v>
                </c:pt>
                <c:pt idx="2">
                  <c:v>49.1</c:v>
                </c:pt>
                <c:pt idx="3">
                  <c:v>104.53</c:v>
                </c:pt>
                <c:pt idx="4">
                  <c:v>93.31</c:v>
                </c:pt>
              </c:numCache>
            </c:numRef>
          </c:val>
          <c:extLst>
            <c:ext xmlns:c16="http://schemas.microsoft.com/office/drawing/2014/chart" uri="{C3380CC4-5D6E-409C-BE32-E72D297353CC}">
              <c16:uniqueId val="{00000000-7DCB-4389-A073-F630E486598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7DCB-4389-A073-F630E486598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259.31</c:v>
                </c:pt>
                <c:pt idx="1">
                  <c:v>284.44</c:v>
                </c:pt>
                <c:pt idx="2">
                  <c:v>353.28</c:v>
                </c:pt>
                <c:pt idx="3">
                  <c:v>166.68</c:v>
                </c:pt>
                <c:pt idx="4">
                  <c:v>186.21</c:v>
                </c:pt>
              </c:numCache>
            </c:numRef>
          </c:val>
          <c:extLst>
            <c:ext xmlns:c16="http://schemas.microsoft.com/office/drawing/2014/chart" uri="{C3380CC4-5D6E-409C-BE32-E72D297353CC}">
              <c16:uniqueId val="{00000000-C36E-4F32-B9C1-91B0F66054D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C36E-4F32-B9C1-91B0F66054D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S55"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岡山県　浅口市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34806</v>
      </c>
      <c r="AM8" s="49"/>
      <c r="AN8" s="49"/>
      <c r="AO8" s="49"/>
      <c r="AP8" s="49"/>
      <c r="AQ8" s="49"/>
      <c r="AR8" s="49"/>
      <c r="AS8" s="49"/>
      <c r="AT8" s="44">
        <f>データ!T6</f>
        <v>66.459999999999994</v>
      </c>
      <c r="AU8" s="44"/>
      <c r="AV8" s="44"/>
      <c r="AW8" s="44"/>
      <c r="AX8" s="44"/>
      <c r="AY8" s="44"/>
      <c r="AZ8" s="44"/>
      <c r="BA8" s="44"/>
      <c r="BB8" s="44">
        <f>データ!U6</f>
        <v>523.71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59.66</v>
      </c>
      <c r="Q10" s="44"/>
      <c r="R10" s="44"/>
      <c r="S10" s="44"/>
      <c r="T10" s="44"/>
      <c r="U10" s="44"/>
      <c r="V10" s="44"/>
      <c r="W10" s="44">
        <f>データ!Q6</f>
        <v>95.77</v>
      </c>
      <c r="X10" s="44"/>
      <c r="Y10" s="44"/>
      <c r="Z10" s="44"/>
      <c r="AA10" s="44"/>
      <c r="AB10" s="44"/>
      <c r="AC10" s="44"/>
      <c r="AD10" s="49">
        <f>データ!R6</f>
        <v>3110</v>
      </c>
      <c r="AE10" s="49"/>
      <c r="AF10" s="49"/>
      <c r="AG10" s="49"/>
      <c r="AH10" s="49"/>
      <c r="AI10" s="49"/>
      <c r="AJ10" s="49"/>
      <c r="AK10" s="2"/>
      <c r="AL10" s="49">
        <f>データ!V6</f>
        <v>20662</v>
      </c>
      <c r="AM10" s="49"/>
      <c r="AN10" s="49"/>
      <c r="AO10" s="49"/>
      <c r="AP10" s="49"/>
      <c r="AQ10" s="49"/>
      <c r="AR10" s="49"/>
      <c r="AS10" s="49"/>
      <c r="AT10" s="44">
        <f>データ!W6</f>
        <v>7.22</v>
      </c>
      <c r="AU10" s="44"/>
      <c r="AV10" s="44"/>
      <c r="AW10" s="44"/>
      <c r="AX10" s="44"/>
      <c r="AY10" s="44"/>
      <c r="AZ10" s="44"/>
      <c r="BA10" s="44"/>
      <c r="BB10" s="44">
        <f>データ!X6</f>
        <v>2861.77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qAy24aRu4kdy0Mq8/F50uy4JrLw88/l9PxrO0lrht4sBjy8a1j9ay+AiCTokEDXPr9a2Qh9mrSq3gjg5HQLyBA==" saltValue="TOmrvqZkoc6rZXsMUoUwx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332160</v>
      </c>
      <c r="D6" s="32">
        <f t="shared" si="3"/>
        <v>47</v>
      </c>
      <c r="E6" s="32">
        <f t="shared" si="3"/>
        <v>17</v>
      </c>
      <c r="F6" s="32">
        <f t="shared" si="3"/>
        <v>1</v>
      </c>
      <c r="G6" s="32">
        <f t="shared" si="3"/>
        <v>0</v>
      </c>
      <c r="H6" s="32" t="str">
        <f t="shared" si="3"/>
        <v>岡山県　浅口市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59.66</v>
      </c>
      <c r="Q6" s="33">
        <f t="shared" si="3"/>
        <v>95.77</v>
      </c>
      <c r="R6" s="33">
        <f t="shared" si="3"/>
        <v>3110</v>
      </c>
      <c r="S6" s="33">
        <f t="shared" si="3"/>
        <v>34806</v>
      </c>
      <c r="T6" s="33">
        <f t="shared" si="3"/>
        <v>66.459999999999994</v>
      </c>
      <c r="U6" s="33">
        <f t="shared" si="3"/>
        <v>523.71</v>
      </c>
      <c r="V6" s="33">
        <f t="shared" si="3"/>
        <v>20662</v>
      </c>
      <c r="W6" s="33">
        <f t="shared" si="3"/>
        <v>7.22</v>
      </c>
      <c r="X6" s="33">
        <f t="shared" si="3"/>
        <v>2861.77</v>
      </c>
      <c r="Y6" s="34">
        <f>IF(Y7="",NA(),Y7)</f>
        <v>68.3</v>
      </c>
      <c r="Z6" s="34">
        <f t="shared" ref="Z6:AH6" si="4">IF(Z7="",NA(),Z7)</f>
        <v>68.84</v>
      </c>
      <c r="AA6" s="34">
        <f t="shared" si="4"/>
        <v>67.45</v>
      </c>
      <c r="AB6" s="34">
        <f t="shared" si="4"/>
        <v>96.53</v>
      </c>
      <c r="AC6" s="34">
        <f t="shared" si="4"/>
        <v>94.85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1705.13</v>
      </c>
      <c r="BG6" s="34">
        <f t="shared" ref="BG6:BO6" si="7">IF(BG7="",NA(),BG7)</f>
        <v>1662.86</v>
      </c>
      <c r="BH6" s="33">
        <f t="shared" si="7"/>
        <v>0</v>
      </c>
      <c r="BI6" s="34">
        <f t="shared" si="7"/>
        <v>456.6</v>
      </c>
      <c r="BJ6" s="34">
        <f t="shared" si="7"/>
        <v>280.63</v>
      </c>
      <c r="BK6" s="34">
        <f t="shared" si="7"/>
        <v>1209.95</v>
      </c>
      <c r="BL6" s="34">
        <f t="shared" si="7"/>
        <v>1136.5</v>
      </c>
      <c r="BM6" s="34">
        <f t="shared" si="7"/>
        <v>1118.56</v>
      </c>
      <c r="BN6" s="34">
        <f t="shared" si="7"/>
        <v>1111.31</v>
      </c>
      <c r="BO6" s="34">
        <f t="shared" si="7"/>
        <v>966.33</v>
      </c>
      <c r="BP6" s="33" t="str">
        <f>IF(BP7="","",IF(BP7="-","【-】","【"&amp;SUBSTITUTE(TEXT(BP7,"#,##0.00"),"-","△")&amp;"】"))</f>
        <v>【707.33】</v>
      </c>
      <c r="BQ6" s="34">
        <f>IF(BQ7="",NA(),BQ7)</f>
        <v>64.06</v>
      </c>
      <c r="BR6" s="34">
        <f t="shared" ref="BR6:BZ6" si="8">IF(BR7="",NA(),BR7)</f>
        <v>59.7</v>
      </c>
      <c r="BS6" s="34">
        <f t="shared" si="8"/>
        <v>49.1</v>
      </c>
      <c r="BT6" s="34">
        <f t="shared" si="8"/>
        <v>104.53</v>
      </c>
      <c r="BU6" s="34">
        <f t="shared" si="8"/>
        <v>93.31</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259.31</v>
      </c>
      <c r="CC6" s="34">
        <f t="shared" ref="CC6:CK6" si="9">IF(CC7="",NA(),CC7)</f>
        <v>284.44</v>
      </c>
      <c r="CD6" s="34">
        <f t="shared" si="9"/>
        <v>353.28</v>
      </c>
      <c r="CE6" s="34">
        <f t="shared" si="9"/>
        <v>166.68</v>
      </c>
      <c r="CF6" s="34">
        <f t="shared" si="9"/>
        <v>186.21</v>
      </c>
      <c r="CG6" s="34">
        <f t="shared" si="9"/>
        <v>220.67</v>
      </c>
      <c r="CH6" s="34">
        <f t="shared" si="9"/>
        <v>217.82</v>
      </c>
      <c r="CI6" s="34">
        <f t="shared" si="9"/>
        <v>215.28</v>
      </c>
      <c r="CJ6" s="34">
        <f t="shared" si="9"/>
        <v>207.96</v>
      </c>
      <c r="CK6" s="34">
        <f t="shared" si="9"/>
        <v>194.31</v>
      </c>
      <c r="CL6" s="33" t="str">
        <f>IF(CL7="","",IF(CL7="-","【-】","【"&amp;SUBSTITUTE(TEXT(CL7,"#,##0.00"),"-","△")&amp;"】"))</f>
        <v>【136.39】</v>
      </c>
      <c r="CM6" s="34">
        <f>IF(CM7="",NA(),CM7)</f>
        <v>41.6</v>
      </c>
      <c r="CN6" s="34">
        <f t="shared" ref="CN6:CV6" si="10">IF(CN7="",NA(),CN7)</f>
        <v>41.79</v>
      </c>
      <c r="CO6" s="34">
        <f t="shared" si="10"/>
        <v>43.78</v>
      </c>
      <c r="CP6" s="34">
        <f t="shared" si="10"/>
        <v>43.91</v>
      </c>
      <c r="CQ6" s="34">
        <f t="shared" si="10"/>
        <v>40.4</v>
      </c>
      <c r="CR6" s="34">
        <f t="shared" si="10"/>
        <v>55.81</v>
      </c>
      <c r="CS6" s="34">
        <f t="shared" si="10"/>
        <v>54.44</v>
      </c>
      <c r="CT6" s="34">
        <f t="shared" si="10"/>
        <v>54.67</v>
      </c>
      <c r="CU6" s="34">
        <f t="shared" si="10"/>
        <v>53.51</v>
      </c>
      <c r="CV6" s="34">
        <f t="shared" si="10"/>
        <v>53.5</v>
      </c>
      <c r="CW6" s="33" t="str">
        <f>IF(CW7="","",IF(CW7="-","【-】","【"&amp;SUBSTITUTE(TEXT(CW7,"#,##0.00"),"-","△")&amp;"】"))</f>
        <v>【60.13】</v>
      </c>
      <c r="CX6" s="34">
        <f>IF(CX7="",NA(),CX7)</f>
        <v>75.92</v>
      </c>
      <c r="CY6" s="34">
        <f t="shared" ref="CY6:DG6" si="11">IF(CY7="",NA(),CY7)</f>
        <v>76.75</v>
      </c>
      <c r="CZ6" s="34">
        <f t="shared" si="11"/>
        <v>76.319999999999993</v>
      </c>
      <c r="DA6" s="34">
        <f t="shared" si="11"/>
        <v>75.53</v>
      </c>
      <c r="DB6" s="34">
        <f t="shared" si="11"/>
        <v>76.55</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2">
      <c r="A7" s="27"/>
      <c r="B7" s="36">
        <v>2017</v>
      </c>
      <c r="C7" s="36">
        <v>332160</v>
      </c>
      <c r="D7" s="36">
        <v>47</v>
      </c>
      <c r="E7" s="36">
        <v>17</v>
      </c>
      <c r="F7" s="36">
        <v>1</v>
      </c>
      <c r="G7" s="36">
        <v>0</v>
      </c>
      <c r="H7" s="36" t="s">
        <v>110</v>
      </c>
      <c r="I7" s="36" t="s">
        <v>111</v>
      </c>
      <c r="J7" s="36" t="s">
        <v>112</v>
      </c>
      <c r="K7" s="36" t="s">
        <v>113</v>
      </c>
      <c r="L7" s="36" t="s">
        <v>114</v>
      </c>
      <c r="M7" s="36" t="s">
        <v>115</v>
      </c>
      <c r="N7" s="37" t="s">
        <v>116</v>
      </c>
      <c r="O7" s="37" t="s">
        <v>117</v>
      </c>
      <c r="P7" s="37">
        <v>59.66</v>
      </c>
      <c r="Q7" s="37">
        <v>95.77</v>
      </c>
      <c r="R7" s="37">
        <v>3110</v>
      </c>
      <c r="S7" s="37">
        <v>34806</v>
      </c>
      <c r="T7" s="37">
        <v>66.459999999999994</v>
      </c>
      <c r="U7" s="37">
        <v>523.71</v>
      </c>
      <c r="V7" s="37">
        <v>20662</v>
      </c>
      <c r="W7" s="37">
        <v>7.22</v>
      </c>
      <c r="X7" s="37">
        <v>2861.77</v>
      </c>
      <c r="Y7" s="37">
        <v>68.3</v>
      </c>
      <c r="Z7" s="37">
        <v>68.84</v>
      </c>
      <c r="AA7" s="37">
        <v>67.45</v>
      </c>
      <c r="AB7" s="37">
        <v>96.53</v>
      </c>
      <c r="AC7" s="37">
        <v>94.85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1705.13</v>
      </c>
      <c r="BG7" s="37">
        <v>1662.86</v>
      </c>
      <c r="BH7" s="37">
        <v>0</v>
      </c>
      <c r="BI7" s="37">
        <v>456.6</v>
      </c>
      <c r="BJ7" s="37">
        <v>280.63</v>
      </c>
      <c r="BK7" s="37">
        <v>1209.95</v>
      </c>
      <c r="BL7" s="37">
        <v>1136.5</v>
      </c>
      <c r="BM7" s="37">
        <v>1118.56</v>
      </c>
      <c r="BN7" s="37">
        <v>1111.31</v>
      </c>
      <c r="BO7" s="37">
        <v>966.33</v>
      </c>
      <c r="BP7" s="37">
        <v>707.33</v>
      </c>
      <c r="BQ7" s="37">
        <v>64.06</v>
      </c>
      <c r="BR7" s="37">
        <v>59.7</v>
      </c>
      <c r="BS7" s="37">
        <v>49.1</v>
      </c>
      <c r="BT7" s="37">
        <v>104.53</v>
      </c>
      <c r="BU7" s="37">
        <v>93.31</v>
      </c>
      <c r="BV7" s="37">
        <v>69.48</v>
      </c>
      <c r="BW7" s="37">
        <v>71.650000000000006</v>
      </c>
      <c r="BX7" s="37">
        <v>72.33</v>
      </c>
      <c r="BY7" s="37">
        <v>75.540000000000006</v>
      </c>
      <c r="BZ7" s="37">
        <v>81.739999999999995</v>
      </c>
      <c r="CA7" s="37">
        <v>101.26</v>
      </c>
      <c r="CB7" s="37">
        <v>259.31</v>
      </c>
      <c r="CC7" s="37">
        <v>284.44</v>
      </c>
      <c r="CD7" s="37">
        <v>353.28</v>
      </c>
      <c r="CE7" s="37">
        <v>166.68</v>
      </c>
      <c r="CF7" s="37">
        <v>186.21</v>
      </c>
      <c r="CG7" s="37">
        <v>220.67</v>
      </c>
      <c r="CH7" s="37">
        <v>217.82</v>
      </c>
      <c r="CI7" s="37">
        <v>215.28</v>
      </c>
      <c r="CJ7" s="37">
        <v>207.96</v>
      </c>
      <c r="CK7" s="37">
        <v>194.31</v>
      </c>
      <c r="CL7" s="37">
        <v>136.38999999999999</v>
      </c>
      <c r="CM7" s="37">
        <v>41.6</v>
      </c>
      <c r="CN7" s="37">
        <v>41.79</v>
      </c>
      <c r="CO7" s="37">
        <v>43.78</v>
      </c>
      <c r="CP7" s="37">
        <v>43.91</v>
      </c>
      <c r="CQ7" s="37">
        <v>40.4</v>
      </c>
      <c r="CR7" s="37">
        <v>55.81</v>
      </c>
      <c r="CS7" s="37">
        <v>54.44</v>
      </c>
      <c r="CT7" s="37">
        <v>54.67</v>
      </c>
      <c r="CU7" s="37">
        <v>53.51</v>
      </c>
      <c r="CV7" s="37">
        <v>53.5</v>
      </c>
      <c r="CW7" s="37">
        <v>60.13</v>
      </c>
      <c r="CX7" s="37">
        <v>75.92</v>
      </c>
      <c r="CY7" s="37">
        <v>76.75</v>
      </c>
      <c r="CZ7" s="37">
        <v>76.319999999999993</v>
      </c>
      <c r="DA7" s="37">
        <v>75.53</v>
      </c>
      <c r="DB7" s="37">
        <v>76.55</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asakuchi</cp:lastModifiedBy>
  <cp:lastPrinted>2019-01-29T05:32:18Z</cp:lastPrinted>
  <dcterms:created xsi:type="dcterms:W3CDTF">2018-12-03T09:07:02Z</dcterms:created>
  <dcterms:modified xsi:type="dcterms:W3CDTF">2019-02-08T05:18:39Z</dcterms:modified>
  <cp:category/>
</cp:coreProperties>
</file>