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7.2.52\浅口市役所\01文書管理\H29年度用\10企画財政部\10財政課\財政係\(7)その他財政\地方公営企業\30.1.30_【岡山県市町村課】公営企業に係る「経営比較分析表」の分析等について（その１）\02_提出用\"/>
    </mc:Choice>
  </mc:AlternateContent>
  <workbookProtection workbookPassword="B319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AT10" i="4" s="1"/>
  <c r="V6" i="5"/>
  <c r="U6" i="5"/>
  <c r="BB8" i="4" s="1"/>
  <c r="T6" i="5"/>
  <c r="AT8" i="4" s="1"/>
  <c r="S6" i="5"/>
  <c r="AL8" i="4" s="1"/>
  <c r="R6" i="5"/>
  <c r="Q6" i="5"/>
  <c r="W10" i="4" s="1"/>
  <c r="P6" i="5"/>
  <c r="P10" i="4" s="1"/>
  <c r="O6" i="5"/>
  <c r="I10" i="4" s="1"/>
  <c r="N6" i="5"/>
  <c r="M6" i="5"/>
  <c r="L6" i="5"/>
  <c r="W8" i="4" s="1"/>
  <c r="K6" i="5"/>
  <c r="P8" i="4" s="1"/>
  <c r="J6" i="5"/>
  <c r="I6" i="5"/>
  <c r="B8" i="4" s="1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K86" i="4"/>
  <c r="J86" i="4"/>
  <c r="E86" i="4"/>
  <c r="AL10" i="4"/>
  <c r="AD10" i="4"/>
  <c r="B10" i="4"/>
  <c r="I8" i="4"/>
  <c r="D10" i="5" l="1"/>
  <c r="C10" i="5"/>
  <c r="E10" i="5"/>
  <c r="B10" i="5"/>
</calcChain>
</file>

<file path=xl/sharedStrings.xml><?xml version="1.0" encoding="utf-8"?>
<sst xmlns="http://schemas.openxmlformats.org/spreadsheetml/2006/main" count="240" uniqueCount="126">
  <si>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</si>
  <si>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</si>
  <si>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</si>
  <si>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</si>
  <si>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</si>
  <si>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3">
      <t>カンリシャ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</si>
  <si>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</si>
  <si>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</si>
  <si>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</si>
  <si>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</si>
  <si>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</si>
  <si>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</si>
  <si>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</si>
  <si>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</si>
  <si>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</si>
  <si>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t>有収率(％)</t>
    <rPh sb="0" eb="1">
      <t>ユウ</t>
    </rPh>
    <rPh sb="1" eb="3">
      <t>シュウリツ</t>
    </rPh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</si>
  <si>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</si>
  <si>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処理区域内人口(人)</t>
    <rPh sb="0" eb="2">
      <t>ショリ</t>
    </rPh>
    <rPh sb="2" eb="5">
      <t>クイキナイ</t>
    </rPh>
    <phoneticPr fontId="7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</si>
  <si>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7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</si>
  <si>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</si>
  <si>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</si>
  <si>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</si>
  <si>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</si>
  <si>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</si>
  <si>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</si>
  <si>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</si>
  <si>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</si>
  <si>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「単年度の収支」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</si>
  <si>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</si>
  <si>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</si>
  <si>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</si>
  <si>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</si>
  <si>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</si>
  <si>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</si>
  <si>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</si>
  <si>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「使用料対象の捕捉」</t>
    <rPh sb="1" eb="4">
      <t>シヨウリョウ</t>
    </rPh>
    <rPh sb="4" eb="6">
      <t>タイショウ</t>
    </rPh>
    <rPh sb="7" eb="9">
      <t>ホソク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</si>
  <si>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</si>
  <si>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</si>
  <si>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</si>
  <si>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「管渠の経年化の状況」</t>
    <rPh sb="4" eb="7">
      <t>ケイネンカ</t>
    </rPh>
    <rPh sb="8" eb="10">
      <t>ジョウキョウ</t>
    </rPh>
    <phoneticPr fontId="7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</si>
  <si>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7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</si>
  <si>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7"/>
  </si>
  <si>
    <t>※　平成24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</si>
  <si>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</si>
  <si>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</si>
  <si>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</si>
  <si>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</si>
  <si>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</si>
  <si>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</si>
  <si>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</si>
  <si>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</si>
  <si>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</si>
  <si>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</si>
  <si>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</si>
  <si>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</si>
  <si>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-</t>
    <phoneticPr fontId="7"/>
  </si>
  <si>
    <t>-</t>
    <phoneticPr fontId="7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</si>
  <si>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</si>
  <si>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</si>
  <si>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</si>
  <si>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</si>
  <si>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</si>
  <si>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</si>
  <si>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</si>
  <si>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</si>
  <si>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</si>
  <si>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</si>
  <si>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</si>
  <si>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2. 老朽化の状況</t>
    <phoneticPr fontId="7"/>
  </si>
  <si>
    <t>中項目</t>
    <rPh sb="0" eb="1">
      <t>チュウ</t>
    </rPh>
    <rPh sb="1" eb="3">
      <t>コウモク</t>
    </rPh>
    <phoneticPr fontId="7"/>
  </si>
  <si>
    <t>①収益的収支比率(％)</t>
    <rPh sb="1" eb="4">
      <t>シュウエキテキ</t>
    </rPh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</si>
  <si>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</si>
  <si>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</si>
  <si>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④企業債残高対事業規模比率(％)</t>
    <phoneticPr fontId="7"/>
  </si>
  <si>
    <t>⑤経費回収率(％)</t>
    <phoneticPr fontId="7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</si>
  <si>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</si>
  <si>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</si>
  <si>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⑧水洗化率(％)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</si>
  <si>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</si>
  <si>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②管渠老朽化率(％)</t>
    <phoneticPr fontId="7"/>
  </si>
  <si>
    <t>③管渠改善率(％)</t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</si>
  <si>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</si>
  <si>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</si>
  <si>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</si>
  <si>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</si>
  <si>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</si>
  <si>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</si>
  <si>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</si>
  <si>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</si>
  <si>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</si>
  <si>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有収率</t>
    <rPh sb="0" eb="1">
      <t>ユウ</t>
    </rPh>
    <rPh sb="1" eb="3">
      <t>シュウリツ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</si>
  <si>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</si>
  <si>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</si>
  <si>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</si>
  <si>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</si>
  <si>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処理区域内人口</t>
  </si>
  <si>
    <t>処理区域面積</t>
  </si>
  <si>
    <t>処理区域内人口密度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</si>
  <si>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</si>
  <si>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</si>
  <si>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</si>
  <si>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</si>
  <si>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</si>
  <si>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</si>
  <si>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</si>
  <si>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</si>
  <si>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</si>
  <si>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</si>
  <si>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</si>
  <si>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</si>
  <si>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岡山県　浅口市</t>
  </si>
  <si>
    <t>法非適用</t>
  </si>
  <si>
    <t>下水道事業</t>
  </si>
  <si>
    <t>公共下水道</t>
  </si>
  <si>
    <t>Cc2</t>
  </si>
  <si>
    <t>-</t>
  </si>
  <si>
    <t>該当数値なし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</si>
  <si>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</si>
  <si>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</si>
  <si>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</si>
  <si>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</si>
  <si>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</si>
  <si>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>　建設開始年度が平成6年度であり、耐用年数に達していない管渠が多いため、現在のところ管渠の長寿命化計画は策定していない。
　事業開始以前に造成した団地の設備を受贈しているが、老朽化が進み、不明水が増加している。管渠の状況を調査し、今後修繕していく必要がある。
　今後の安定的で継続的な下水道サービスの供給のために、施設の長寿命化や施設更新など総合的な計画を策定し、老朽化対策を講ずる予定である。</t>
    <rPh sb="1" eb="3">
      <t>ケンセツ</t>
    </rPh>
    <rPh sb="3" eb="5">
      <t>カイシ</t>
    </rPh>
    <rPh sb="5" eb="7">
      <t>ネンド</t>
    </rPh>
    <rPh sb="8" eb="10">
      <t>ヘイセイ</t>
    </rPh>
    <rPh sb="11" eb="13">
      <t>ネンド</t>
    </rPh>
    <rPh sb="17" eb="19">
      <t>タイヨウ</t>
    </rPh>
    <rPh sb="19" eb="21">
      <t>ネンスウ</t>
    </rPh>
    <rPh sb="22" eb="23">
      <t>タッ</t>
    </rPh>
    <rPh sb="28" eb="29">
      <t>カン</t>
    </rPh>
    <rPh sb="29" eb="30">
      <t>キョ</t>
    </rPh>
    <rPh sb="31" eb="32">
      <t>オオ</t>
    </rPh>
    <rPh sb="36" eb="38">
      <t>ゲンザイ</t>
    </rPh>
    <rPh sb="42" eb="43">
      <t>カン</t>
    </rPh>
    <rPh sb="43" eb="44">
      <t>キョ</t>
    </rPh>
    <rPh sb="45" eb="46">
      <t>チョウ</t>
    </rPh>
    <rPh sb="46" eb="49">
      <t>ジュミョウカ</t>
    </rPh>
    <rPh sb="49" eb="51">
      <t>ケイカク</t>
    </rPh>
    <rPh sb="52" eb="54">
      <t>サクテイ</t>
    </rPh>
    <rPh sb="62" eb="64">
      <t>ジギョウ</t>
    </rPh>
    <rPh sb="64" eb="66">
      <t>カイシ</t>
    </rPh>
    <rPh sb="66" eb="68">
      <t>イゼン</t>
    </rPh>
    <rPh sb="69" eb="71">
      <t>ゾウセイ</t>
    </rPh>
    <rPh sb="73" eb="75">
      <t>ダンチ</t>
    </rPh>
    <rPh sb="76" eb="78">
      <t>セツビ</t>
    </rPh>
    <rPh sb="79" eb="81">
      <t>ジュゾウ</t>
    </rPh>
    <rPh sb="87" eb="90">
      <t>ロウキュウカ</t>
    </rPh>
    <rPh sb="91" eb="92">
      <t>スス</t>
    </rPh>
    <rPh sb="94" eb="96">
      <t>フメイ</t>
    </rPh>
    <rPh sb="96" eb="97">
      <t>スイ</t>
    </rPh>
    <rPh sb="98" eb="100">
      <t>ゾウカ</t>
    </rPh>
    <rPh sb="105" eb="106">
      <t>カン</t>
    </rPh>
    <rPh sb="106" eb="107">
      <t>キョ</t>
    </rPh>
    <rPh sb="108" eb="110">
      <t>ジョウキョウ</t>
    </rPh>
    <rPh sb="111" eb="113">
      <t>チョウサ</t>
    </rPh>
    <rPh sb="115" eb="117">
      <t>コンゴ</t>
    </rPh>
    <rPh sb="117" eb="119">
      <t>シュウゼン</t>
    </rPh>
    <rPh sb="123" eb="125">
      <t>ヒツヨウ</t>
    </rPh>
    <rPh sb="131" eb="133">
      <t>コンゴ</t>
    </rPh>
    <rPh sb="134" eb="137">
      <t>アンテイテキ</t>
    </rPh>
    <rPh sb="138" eb="141">
      <t>ケイゾクテキ</t>
    </rPh>
    <rPh sb="142" eb="145">
      <t>ゲスイドウ</t>
    </rPh>
    <rPh sb="150" eb="152">
      <t>キョウキュウ</t>
    </rPh>
    <rPh sb="157" eb="159">
      <t>シセツ</t>
    </rPh>
    <rPh sb="160" eb="161">
      <t>チョウ</t>
    </rPh>
    <rPh sb="161" eb="164">
      <t>ジュミョウカ</t>
    </rPh>
    <rPh sb="165" eb="167">
      <t>シセツ</t>
    </rPh>
    <rPh sb="167" eb="169">
      <t>コウシン</t>
    </rPh>
    <rPh sb="171" eb="174">
      <t>ソウゴウテキ</t>
    </rPh>
    <rPh sb="175" eb="177">
      <t>ケイカク</t>
    </rPh>
    <rPh sb="178" eb="180">
      <t>サクテイ</t>
    </rPh>
    <rPh sb="182" eb="185">
      <t>ロウキュウカ</t>
    </rPh>
    <rPh sb="185" eb="187">
      <t>タイサク</t>
    </rPh>
    <rPh sb="188" eb="189">
      <t>コウ</t>
    </rPh>
    <rPh sb="191" eb="193">
      <t>ヨテイ</t>
    </rPh>
    <phoneticPr fontId="4"/>
  </si>
  <si>
    <t>　一般会計からの繰入金の基準の見直しを行い、基準内繰入金の額が増加したため、総収益が増加し、①収益的収支比率は大きく上昇している。これに伴い、汚水処理費の公費負担分が増加したため⑤経費回収率も上昇し、⑥汚水処理原価が減少している。
　長寿命化、ストックマネジメントの実施により、引き続き修繕費抑制を図るほか処理場維持管理・汚泥処理の安価な方法を検討する必要がある。
　⑦施設利用率は徐々に上昇しており、順次整備していくことにより今後も上昇していくと思われる。
　⑧水洗化率は横ばいであり、引き続き更なる水洗化の推進のため、融資あっせん制度の活用や広報媒体での啓発を進めていく。</t>
    <rPh sb="1" eb="3">
      <t>イッパン</t>
    </rPh>
    <rPh sb="3" eb="5">
      <t>カイケイ</t>
    </rPh>
    <rPh sb="8" eb="10">
      <t>クリイレ</t>
    </rPh>
    <rPh sb="10" eb="11">
      <t>キン</t>
    </rPh>
    <rPh sb="12" eb="14">
      <t>キジュン</t>
    </rPh>
    <rPh sb="15" eb="17">
      <t>ミナオ</t>
    </rPh>
    <rPh sb="19" eb="20">
      <t>オコナ</t>
    </rPh>
    <rPh sb="22" eb="25">
      <t>キジュンナイ</t>
    </rPh>
    <rPh sb="25" eb="27">
      <t>クリイレ</t>
    </rPh>
    <rPh sb="27" eb="28">
      <t>キン</t>
    </rPh>
    <rPh sb="29" eb="30">
      <t>ガク</t>
    </rPh>
    <rPh sb="31" eb="33">
      <t>ゾウカ</t>
    </rPh>
    <rPh sb="38" eb="41">
      <t>ソウシュウエキ</t>
    </rPh>
    <rPh sb="42" eb="44">
      <t>ゾウカ</t>
    </rPh>
    <rPh sb="47" eb="49">
      <t>シュウエキ</t>
    </rPh>
    <rPh sb="49" eb="50">
      <t>テキ</t>
    </rPh>
    <rPh sb="50" eb="52">
      <t>シュウシ</t>
    </rPh>
    <rPh sb="52" eb="54">
      <t>ヒリツ</t>
    </rPh>
    <rPh sb="55" eb="56">
      <t>オオ</t>
    </rPh>
    <rPh sb="58" eb="60">
      <t>ジョウショウ</t>
    </rPh>
    <rPh sb="68" eb="69">
      <t>トモナ</t>
    </rPh>
    <rPh sb="71" eb="73">
      <t>オスイ</t>
    </rPh>
    <rPh sb="73" eb="75">
      <t>ショリ</t>
    </rPh>
    <rPh sb="75" eb="76">
      <t>ヒ</t>
    </rPh>
    <rPh sb="77" eb="79">
      <t>コウヒ</t>
    </rPh>
    <rPh sb="79" eb="81">
      <t>フタン</t>
    </rPh>
    <rPh sb="81" eb="82">
      <t>ブン</t>
    </rPh>
    <rPh sb="83" eb="85">
      <t>ゾウカ</t>
    </rPh>
    <rPh sb="90" eb="92">
      <t>ケイヒ</t>
    </rPh>
    <rPh sb="92" eb="94">
      <t>カイシュウ</t>
    </rPh>
    <rPh sb="94" eb="95">
      <t>リツ</t>
    </rPh>
    <rPh sb="96" eb="98">
      <t>ジョウショウ</t>
    </rPh>
    <rPh sb="101" eb="103">
      <t>オスイ</t>
    </rPh>
    <rPh sb="103" eb="105">
      <t>ショリ</t>
    </rPh>
    <rPh sb="105" eb="107">
      <t>ゲンカ</t>
    </rPh>
    <rPh sb="108" eb="110">
      <t>ゲンショウ</t>
    </rPh>
    <rPh sb="117" eb="118">
      <t>チョウ</t>
    </rPh>
    <rPh sb="118" eb="121">
      <t>ジュミョウカ</t>
    </rPh>
    <rPh sb="133" eb="135">
      <t>ジッシ</t>
    </rPh>
    <rPh sb="139" eb="140">
      <t>ヒ</t>
    </rPh>
    <rPh sb="141" eb="142">
      <t>ツヅ</t>
    </rPh>
    <rPh sb="143" eb="146">
      <t>シュウゼンヒ</t>
    </rPh>
    <rPh sb="146" eb="148">
      <t>ヨクセイ</t>
    </rPh>
    <rPh sb="149" eb="150">
      <t>ハカ</t>
    </rPh>
    <rPh sb="153" eb="156">
      <t>ショリジョウ</t>
    </rPh>
    <rPh sb="156" eb="158">
      <t>イジ</t>
    </rPh>
    <rPh sb="158" eb="160">
      <t>カンリ</t>
    </rPh>
    <rPh sb="161" eb="163">
      <t>オデイ</t>
    </rPh>
    <rPh sb="163" eb="165">
      <t>ショリ</t>
    </rPh>
    <rPh sb="166" eb="168">
      <t>アンカ</t>
    </rPh>
    <rPh sb="169" eb="171">
      <t>ホウホウ</t>
    </rPh>
    <rPh sb="172" eb="174">
      <t>ケントウ</t>
    </rPh>
    <rPh sb="176" eb="178">
      <t>ヒツヨウ</t>
    </rPh>
    <rPh sb="185" eb="187">
      <t>シセツ</t>
    </rPh>
    <rPh sb="187" eb="190">
      <t>リヨウリツ</t>
    </rPh>
    <rPh sb="191" eb="193">
      <t>ジョジョ</t>
    </rPh>
    <rPh sb="194" eb="196">
      <t>ジョウショウ</t>
    </rPh>
    <rPh sb="201" eb="203">
      <t>ジュンジ</t>
    </rPh>
    <rPh sb="203" eb="205">
      <t>セイビ</t>
    </rPh>
    <rPh sb="214" eb="216">
      <t>コンゴ</t>
    </rPh>
    <rPh sb="217" eb="219">
      <t>ジョウショウ</t>
    </rPh>
    <rPh sb="224" eb="225">
      <t>オモ</t>
    </rPh>
    <rPh sb="232" eb="235">
      <t>スイセンカ</t>
    </rPh>
    <rPh sb="235" eb="236">
      <t>リツ</t>
    </rPh>
    <rPh sb="237" eb="238">
      <t>ヨコ</t>
    </rPh>
    <rPh sb="244" eb="245">
      <t>ヒ</t>
    </rPh>
    <rPh sb="246" eb="247">
      <t>ツヅ</t>
    </rPh>
    <rPh sb="248" eb="249">
      <t>サラ</t>
    </rPh>
    <rPh sb="251" eb="254">
      <t>スイセンカ</t>
    </rPh>
    <rPh sb="255" eb="257">
      <t>スイシン</t>
    </rPh>
    <rPh sb="261" eb="263">
      <t>ユウシ</t>
    </rPh>
    <rPh sb="267" eb="269">
      <t>セイド</t>
    </rPh>
    <rPh sb="270" eb="272">
      <t>カツヨウ</t>
    </rPh>
    <rPh sb="273" eb="275">
      <t>コウホウ</t>
    </rPh>
    <rPh sb="275" eb="277">
      <t>バイタイ</t>
    </rPh>
    <rPh sb="279" eb="281">
      <t>ケイハツ</t>
    </rPh>
    <rPh sb="282" eb="283">
      <t>スス</t>
    </rPh>
    <phoneticPr fontId="4"/>
  </si>
  <si>
    <t>　経費回収率や汚水処理原価が改善したが、一般会計からの繰入金に依存している状況は変わりなく、引き続き汚水処理費の低減に向けた取り組みが必要である。また、水洗化率の向上に繋がるような対策を検討する必要がある。</t>
    <rPh sb="1" eb="3">
      <t>ケイヒ</t>
    </rPh>
    <rPh sb="3" eb="5">
      <t>カイシュウ</t>
    </rPh>
    <rPh sb="5" eb="6">
      <t>リツ</t>
    </rPh>
    <rPh sb="7" eb="9">
      <t>オスイ</t>
    </rPh>
    <rPh sb="9" eb="11">
      <t>ショリ</t>
    </rPh>
    <rPh sb="11" eb="13">
      <t>ゲンカ</t>
    </rPh>
    <rPh sb="14" eb="16">
      <t>カイゼン</t>
    </rPh>
    <rPh sb="20" eb="22">
      <t>イッパン</t>
    </rPh>
    <rPh sb="22" eb="24">
      <t>カイケイ</t>
    </rPh>
    <rPh sb="27" eb="29">
      <t>クリイレ</t>
    </rPh>
    <rPh sb="29" eb="30">
      <t>キン</t>
    </rPh>
    <rPh sb="31" eb="33">
      <t>イゾン</t>
    </rPh>
    <rPh sb="37" eb="39">
      <t>ジョウキョウ</t>
    </rPh>
    <rPh sb="40" eb="41">
      <t>カ</t>
    </rPh>
    <rPh sb="46" eb="47">
      <t>ヒ</t>
    </rPh>
    <rPh sb="48" eb="49">
      <t>ツヅ</t>
    </rPh>
    <rPh sb="50" eb="52">
      <t>オスイ</t>
    </rPh>
    <rPh sb="52" eb="54">
      <t>ショリ</t>
    </rPh>
    <rPh sb="54" eb="55">
      <t>ヒ</t>
    </rPh>
    <rPh sb="56" eb="58">
      <t>テイゲン</t>
    </rPh>
    <rPh sb="59" eb="60">
      <t>ム</t>
    </rPh>
    <rPh sb="62" eb="63">
      <t>ト</t>
    </rPh>
    <rPh sb="64" eb="65">
      <t>ク</t>
    </rPh>
    <rPh sb="67" eb="69">
      <t>ヒツヨウ</t>
    </rPh>
    <rPh sb="76" eb="79">
      <t>スイセンカ</t>
    </rPh>
    <rPh sb="79" eb="80">
      <t>リツ</t>
    </rPh>
    <rPh sb="81" eb="83">
      <t>コウジョウ</t>
    </rPh>
    <rPh sb="84" eb="85">
      <t>ツナ</t>
    </rPh>
    <rPh sb="90" eb="92">
      <t>タイサク</t>
    </rPh>
    <rPh sb="93" eb="95">
      <t>ケントウ</t>
    </rPh>
    <rPh sb="97" eb="99">
      <t>ヒツヨウ</t>
    </rPh>
    <phoneticPr fontId="4"/>
  </si>
  <si>
    <t>非設置</t>
    <rPh sb="0" eb="1">
      <t>ヒ</t>
    </rPh>
    <rPh sb="1" eb="3">
      <t>セッチ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</si>
</sst>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6" fontId="17" fillId="0" borderId="0" applyFont="0" applyFill="0" applyBorder="0" applyAlignment="0" applyProtection="0"/>
    <xf numFmtId="0" fontId="17" fillId="0" borderId="0"/>
    <xf numFmtId="0" fontId="1" fillId="0" borderId="0">
      <alignment vertical="center"/>
    </xf>
    <xf numFmtId="0" fontId="2" fillId="0" borderId="0">
      <alignment vertical="center"/>
    </xf>
    <xf numFmtId="0" fontId="17" fillId="0" borderId="0"/>
    <xf numFmtId="0" fontId="18" fillId="0" borderId="0"/>
    <xf numFmtId="0" fontId="19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/>
    <xf numFmtId="0" fontId="1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4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9" fillId="0" borderId="3" xfId="1" applyFont="1" applyBorder="1" applyAlignment="1">
      <alignment vertical="center"/>
    </xf>
    <xf numFmtId="0" fontId="9" fillId="0" borderId="4" xfId="1" applyFont="1" applyBorder="1" applyAlignment="1">
      <alignment vertical="center"/>
    </xf>
    <xf numFmtId="0" fontId="9" fillId="0" borderId="5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5" fillId="0" borderId="6" xfId="1" applyFont="1" applyBorder="1">
      <alignment vertical="center"/>
    </xf>
    <xf numFmtId="0" fontId="5" fillId="0" borderId="0" xfId="1" applyFont="1" applyBorder="1">
      <alignment vertical="center"/>
    </xf>
    <xf numFmtId="0" fontId="5" fillId="0" borderId="7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8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9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 applyProtection="1">
      <alignment vertical="center"/>
      <protection hidden="1"/>
    </xf>
    <xf numFmtId="0" fontId="16" fillId="0" borderId="0" xfId="1" applyFont="1">
      <alignment vertical="center"/>
    </xf>
    <xf numFmtId="0" fontId="2" fillId="3" borderId="2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1" xfId="1" applyFill="1" applyBorder="1">
      <alignment vertical="center"/>
    </xf>
    <xf numFmtId="0" fontId="2" fillId="3" borderId="12" xfId="1" applyFill="1" applyBorder="1">
      <alignment vertical="center"/>
    </xf>
    <xf numFmtId="0" fontId="2" fillId="3" borderId="2" xfId="1" applyFill="1" applyBorder="1" applyAlignment="1">
      <alignment vertical="center" shrinkToFit="1"/>
    </xf>
    <xf numFmtId="0" fontId="2" fillId="4" borderId="2" xfId="1" applyNumberFormat="1" applyFill="1" applyBorder="1" applyAlignment="1">
      <alignment vertical="center" shrinkToFit="1"/>
    </xf>
    <xf numFmtId="177" fontId="0" fillId="4" borderId="2" xfId="2" applyNumberFormat="1" applyFont="1" applyFill="1" applyBorder="1" applyAlignment="1">
      <alignment vertical="center" shrinkToFit="1"/>
    </xf>
    <xf numFmtId="178" fontId="0" fillId="4" borderId="2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2" xfId="1" applyNumberFormat="1" applyBorder="1" applyAlignment="1">
      <alignment vertical="center" shrinkToFit="1"/>
    </xf>
    <xf numFmtId="177" fontId="0" fillId="0" borderId="2" xfId="2" applyNumberFormat="1" applyFont="1" applyBorder="1" applyAlignment="1">
      <alignment vertical="center" shrinkToFit="1"/>
    </xf>
    <xf numFmtId="179" fontId="2" fillId="0" borderId="0" xfId="1" applyNumberFormat="1">
      <alignment vertical="center"/>
    </xf>
    <xf numFmtId="0" fontId="2" fillId="2" borderId="2" xfId="1" applyFill="1" applyBorder="1">
      <alignment vertical="center"/>
    </xf>
    <xf numFmtId="180" fontId="2" fillId="0" borderId="2" xfId="1" applyNumberFormat="1" applyBorder="1">
      <alignment vertical="center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>
      <alignment horizontal="center" vertical="center" shrinkToFit="1"/>
    </xf>
    <xf numFmtId="177" fontId="5" fillId="0" borderId="2" xfId="1" applyNumberFormat="1" applyFont="1" applyBorder="1" applyAlignment="1" applyProtection="1">
      <alignment horizontal="center" vertical="center"/>
      <protection hidden="1"/>
    </xf>
    <xf numFmtId="0" fontId="10" fillId="0" borderId="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5" fillId="0" borderId="2" xfId="1" applyNumberFormat="1" applyFont="1" applyBorder="1" applyAlignment="1" applyProtection="1">
      <alignment horizontal="center" vertical="center"/>
      <protection hidden="1"/>
    </xf>
    <xf numFmtId="0" fontId="5" fillId="0" borderId="2" xfId="1" applyNumberFormat="1" applyFont="1" applyBorder="1" applyAlignment="1" applyProtection="1">
      <alignment horizontal="center" vertical="center"/>
      <protection locked="0"/>
    </xf>
    <xf numFmtId="176" fontId="5" fillId="0" borderId="2" xfId="1" applyNumberFormat="1" applyFont="1" applyBorder="1" applyAlignment="1" applyProtection="1">
      <alignment horizontal="center" vertical="center"/>
      <protection hidden="1"/>
    </xf>
    <xf numFmtId="0" fontId="12" fillId="0" borderId="6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3" fillId="0" borderId="5" xfId="1" applyFont="1" applyBorder="1" applyAlignment="1">
      <alignment horizontal="left" vertical="center"/>
    </xf>
    <xf numFmtId="0" fontId="13" fillId="0" borderId="6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5" fillId="0" borderId="6" xfId="1" applyFont="1" applyBorder="1" applyAlignment="1" applyProtection="1">
      <alignment horizontal="left" vertical="top" wrapText="1"/>
      <protection locked="0"/>
    </xf>
    <xf numFmtId="0" fontId="5" fillId="0" borderId="0" xfId="1" applyFont="1" applyBorder="1" applyAlignment="1" applyProtection="1">
      <alignment horizontal="left" vertical="top" wrapText="1"/>
      <protection locked="0"/>
    </xf>
    <xf numFmtId="0" fontId="5" fillId="0" borderId="7" xfId="1" applyFont="1" applyBorder="1" applyAlignment="1" applyProtection="1">
      <alignment horizontal="left" vertical="top" wrapText="1"/>
      <protection locked="0"/>
    </xf>
    <xf numFmtId="0" fontId="5" fillId="0" borderId="8" xfId="1" applyFont="1" applyBorder="1" applyAlignment="1" applyProtection="1">
      <alignment horizontal="left" vertical="top" wrapText="1"/>
      <protection locked="0"/>
    </xf>
    <xf numFmtId="0" fontId="5" fillId="0" borderId="1" xfId="1" applyFont="1" applyBorder="1" applyAlignment="1" applyProtection="1">
      <alignment horizontal="left" vertical="top" wrapText="1"/>
      <protection locked="0"/>
    </xf>
    <xf numFmtId="0" fontId="5" fillId="0" borderId="9" xfId="1" applyFont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>
      <alignment horizontal="center" vertical="center"/>
    </xf>
    <xf numFmtId="0" fontId="2" fillId="3" borderId="2" xfId="1" applyFill="1" applyBorder="1" applyAlignment="1">
      <alignment horizontal="center" vertical="center"/>
    </xf>
    <xf numFmtId="0" fontId="2" fillId="3" borderId="3" xfId="1" applyFill="1" applyBorder="1" applyAlignment="1">
      <alignment horizontal="center" vertical="center"/>
    </xf>
    <xf numFmtId="0" fontId="2" fillId="3" borderId="4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9" xfId="1" applyFill="1" applyBorder="1" applyAlignment="1">
      <alignment horizontal="center" vertical="center"/>
    </xf>
    <xf numFmtId="0" fontId="2" fillId="3" borderId="2" xfId="1" applyFill="1" applyBorder="1" applyAlignment="1">
      <alignment horizontal="center" vertical="center" wrapText="1"/>
    </xf>
  </cellXfs>
  <cellStyles count="19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2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1"/>
          <c:y val="0.1580694566902847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3772864"/>
        <c:axId val="4596133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0.18</c:v>
                </c:pt>
                <c:pt idx="1">
                  <c:v>7.0000000000000007E-2</c:v>
                </c:pt>
                <c:pt idx="2">
                  <c:v>0.04</c:v>
                </c:pt>
                <c:pt idx="3">
                  <c:v>0.11</c:v>
                </c:pt>
                <c:pt idx="4">
                  <c:v>0.15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3772864"/>
        <c:axId val="459613352"/>
      </c:lineChart>
      <c:dateAx>
        <c:axId val="4837728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59613352"/>
        <c:crosses val="autoZero"/>
        <c:auto val="1"/>
        <c:lblOffset val="100"/>
        <c:baseTimeUnit val="years"/>
      </c:dateAx>
      <c:valAx>
        <c:axId val="4596133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837728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77" l="0.70000000000000062" r="0.70000000000000062" t="0.750000000000011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6370168884887828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67.430000000000007</c:v>
                </c:pt>
                <c:pt idx="1">
                  <c:v>68.3</c:v>
                </c:pt>
                <c:pt idx="2">
                  <c:v>68.84</c:v>
                </c:pt>
                <c:pt idx="3">
                  <c:v>67.45</c:v>
                </c:pt>
                <c:pt idx="4">
                  <c:v>96.53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1229808"/>
        <c:axId val="4812302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1229808"/>
        <c:axId val="481230200"/>
      </c:lineChart>
      <c:dateAx>
        <c:axId val="4812298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81230200"/>
        <c:crosses val="autoZero"/>
        <c:auto val="1"/>
        <c:lblOffset val="100"/>
        <c:baseTimeUnit val="years"/>
      </c:dateAx>
      <c:valAx>
        <c:axId val="4812302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812298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1231376"/>
        <c:axId val="4812317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1231376"/>
        <c:axId val="481231768"/>
      </c:lineChart>
      <c:dateAx>
        <c:axId val="4812313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81231768"/>
        <c:crosses val="autoZero"/>
        <c:auto val="1"/>
        <c:lblOffset val="100"/>
        <c:baseTimeUnit val="years"/>
      </c:dateAx>
      <c:valAx>
        <c:axId val="4812317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812313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"/>
          <c:y val="0.1580694566902847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1330680"/>
        <c:axId val="4813310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1330680"/>
        <c:axId val="481331072"/>
      </c:lineChart>
      <c:dateAx>
        <c:axId val="4813306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81331072"/>
        <c:crosses val="autoZero"/>
        <c:auto val="1"/>
        <c:lblOffset val="100"/>
        <c:baseTimeUnit val="years"/>
      </c:dateAx>
      <c:valAx>
        <c:axId val="4813310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813306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66" l="0.70000000000000062" r="0.70000000000000062" t="0.750000000000011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1332248"/>
        <c:axId val="481332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1332248"/>
        <c:axId val="481332640"/>
      </c:lineChart>
      <c:dateAx>
        <c:axId val="4813322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81332640"/>
        <c:crosses val="autoZero"/>
        <c:auto val="1"/>
        <c:lblOffset val="100"/>
        <c:baseTimeUnit val="years"/>
      </c:dateAx>
      <c:valAx>
        <c:axId val="481332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813322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1333816"/>
        <c:axId val="48133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1333816"/>
        <c:axId val="481334208"/>
      </c:lineChart>
      <c:dateAx>
        <c:axId val="4813338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81334208"/>
        <c:crosses val="autoZero"/>
        <c:auto val="1"/>
        <c:lblOffset val="100"/>
        <c:baseTimeUnit val="years"/>
      </c:dateAx>
      <c:valAx>
        <c:axId val="48133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813338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1735.73</c:v>
                </c:pt>
                <c:pt idx="1">
                  <c:v>1705.13</c:v>
                </c:pt>
                <c:pt idx="2">
                  <c:v>1662.86</c:v>
                </c:pt>
                <c:pt idx="3" formatCode="#,##0.00;&quot;△&quot;#,##0.00">
                  <c:v>0</c:v>
                </c:pt>
                <c:pt idx="4">
                  <c:v>456.6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1524752"/>
        <c:axId val="481525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1574.53</c:v>
                </c:pt>
                <c:pt idx="1">
                  <c:v>1209.95</c:v>
                </c:pt>
                <c:pt idx="2">
                  <c:v>1136.5</c:v>
                </c:pt>
                <c:pt idx="3">
                  <c:v>1118.56</c:v>
                </c:pt>
                <c:pt idx="4">
                  <c:v>1111.31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1524752"/>
        <c:axId val="481525144"/>
      </c:lineChart>
      <c:dateAx>
        <c:axId val="4815247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81525144"/>
        <c:crosses val="autoZero"/>
        <c:auto val="1"/>
        <c:lblOffset val="100"/>
        <c:baseTimeUnit val="years"/>
      </c:dateAx>
      <c:valAx>
        <c:axId val="481525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815247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62.64</c:v>
                </c:pt>
                <c:pt idx="1">
                  <c:v>64.06</c:v>
                </c:pt>
                <c:pt idx="2">
                  <c:v>59.7</c:v>
                </c:pt>
                <c:pt idx="3">
                  <c:v>49.1</c:v>
                </c:pt>
                <c:pt idx="4">
                  <c:v>104.53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1526320"/>
        <c:axId val="481526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57.36</c:v>
                </c:pt>
                <c:pt idx="1">
                  <c:v>69.48</c:v>
                </c:pt>
                <c:pt idx="2">
                  <c:v>71.650000000000006</c:v>
                </c:pt>
                <c:pt idx="3">
                  <c:v>72.33</c:v>
                </c:pt>
                <c:pt idx="4">
                  <c:v>75.540000000000006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1526320"/>
        <c:axId val="481526712"/>
      </c:lineChart>
      <c:dateAx>
        <c:axId val="4815263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81526712"/>
        <c:crosses val="autoZero"/>
        <c:auto val="1"/>
        <c:lblOffset val="100"/>
        <c:baseTimeUnit val="years"/>
      </c:dateAx>
      <c:valAx>
        <c:axId val="4815267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8152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264.16000000000003</c:v>
                </c:pt>
                <c:pt idx="1">
                  <c:v>259.31</c:v>
                </c:pt>
                <c:pt idx="2">
                  <c:v>284.44</c:v>
                </c:pt>
                <c:pt idx="3">
                  <c:v>353.28</c:v>
                </c:pt>
                <c:pt idx="4">
                  <c:v>166.68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1527888"/>
        <c:axId val="4815282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279.91000000000003</c:v>
                </c:pt>
                <c:pt idx="1">
                  <c:v>220.67</c:v>
                </c:pt>
                <c:pt idx="2">
                  <c:v>217.82</c:v>
                </c:pt>
                <c:pt idx="3">
                  <c:v>215.28</c:v>
                </c:pt>
                <c:pt idx="4">
                  <c:v>207.96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1527888"/>
        <c:axId val="481528280"/>
      </c:lineChart>
      <c:dateAx>
        <c:axId val="4815278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81528280"/>
        <c:crosses val="autoZero"/>
        <c:auto val="1"/>
        <c:lblOffset val="100"/>
        <c:baseTimeUnit val="years"/>
      </c:dateAx>
      <c:valAx>
        <c:axId val="4815282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815278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39.69</c:v>
                </c:pt>
                <c:pt idx="1">
                  <c:v>41.6</c:v>
                </c:pt>
                <c:pt idx="2">
                  <c:v>41.79</c:v>
                </c:pt>
                <c:pt idx="3">
                  <c:v>43.78</c:v>
                </c:pt>
                <c:pt idx="4">
                  <c:v>43.91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1529456"/>
        <c:axId val="4815298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40.07</c:v>
                </c:pt>
                <c:pt idx="1">
                  <c:v>55.81</c:v>
                </c:pt>
                <c:pt idx="2">
                  <c:v>54.44</c:v>
                </c:pt>
                <c:pt idx="3">
                  <c:v>54.67</c:v>
                </c:pt>
                <c:pt idx="4">
                  <c:v>53.51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1529456"/>
        <c:axId val="481529848"/>
      </c:lineChart>
      <c:dateAx>
        <c:axId val="4815294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81529848"/>
        <c:crosses val="autoZero"/>
        <c:auto val="1"/>
        <c:lblOffset val="100"/>
        <c:baseTimeUnit val="years"/>
      </c:dateAx>
      <c:valAx>
        <c:axId val="4815298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81529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75.23</c:v>
                </c:pt>
                <c:pt idx="1">
                  <c:v>75.92</c:v>
                </c:pt>
                <c:pt idx="2">
                  <c:v>76.75</c:v>
                </c:pt>
                <c:pt idx="3">
                  <c:v>76.319999999999993</c:v>
                </c:pt>
                <c:pt idx="4">
                  <c:v>75.53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1531024"/>
        <c:axId val="4818852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66</c:v>
                </c:pt>
                <c:pt idx="1">
                  <c:v>84.41</c:v>
                </c:pt>
                <c:pt idx="2">
                  <c:v>84.2</c:v>
                </c:pt>
                <c:pt idx="3">
                  <c:v>83.8</c:v>
                </c:pt>
                <c:pt idx="4">
                  <c:v>83.91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1531024"/>
        <c:axId val="481885232"/>
      </c:lineChart>
      <c:dateAx>
        <c:axId val="4815310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81885232"/>
        <c:crosses val="autoZero"/>
        <c:auto val="1"/>
        <c:lblOffset val="100"/>
        <c:baseTimeUnit val="years"/>
      </c:dateAx>
      <c:valAx>
        <c:axId val="4818852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815310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【728.30】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【94.90】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【60.09】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【137.82】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【100.04】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B1" zoomScaleNormal="100" workbookViewId="0">
      <selection activeCell="AD9" sqref="AD9:AJ9"/>
    </sheetView>
  </sheetViews>
  <sheetFormatPr defaultColWidth="2.625" defaultRowHeight="13.5"/>
  <cols>
    <col min="1" max="1" width="2.625" style="3" customWidth="1"/>
    <col min="2" max="62" width="3.75" style="3" customWidth="1"/>
    <col min="63" max="63" width="2.625" style="3"/>
    <col min="64" max="78" width="3.125" style="3" customWidth="1"/>
    <col min="79" max="79" width="4.5" style="3" bestFit="1" customWidth="1"/>
    <col min="80" max="80" width="2.625" style="3"/>
    <col min="81" max="82" width="4.5" style="3" bestFit="1" customWidth="1"/>
    <col min="83" max="16384" width="2.625" style="3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2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</row>
    <row r="3" spans="1:78" ht="9.75" customHeight="1">
      <c r="A3" s="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</row>
    <row r="4" spans="1:78" ht="9.75" customHeight="1">
      <c r="A4" s="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</row>
    <row r="5" spans="1:78" ht="9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>
      <c r="A6" s="2"/>
      <c r="B6" s="43" t="str">
        <f>データ!H6</f>
        <v>岡山県　浅口市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>
      <c r="A7" s="2"/>
      <c r="B7" s="44" t="s">
        <v>1</v>
      </c>
      <c r="C7" s="44"/>
      <c r="D7" s="44"/>
      <c r="E7" s="44"/>
      <c r="F7" s="44"/>
      <c r="G7" s="44"/>
      <c r="H7" s="44"/>
      <c r="I7" s="44" t="s">
        <v>2</v>
      </c>
      <c r="J7" s="44"/>
      <c r="K7" s="44"/>
      <c r="L7" s="44"/>
      <c r="M7" s="44"/>
      <c r="N7" s="44"/>
      <c r="O7" s="44"/>
      <c r="P7" s="44" t="s">
        <v>3</v>
      </c>
      <c r="Q7" s="44"/>
      <c r="R7" s="44"/>
      <c r="S7" s="44"/>
      <c r="T7" s="44"/>
      <c r="U7" s="44"/>
      <c r="V7" s="44"/>
      <c r="W7" s="44" t="s">
        <v>4</v>
      </c>
      <c r="X7" s="44"/>
      <c r="Y7" s="44"/>
      <c r="Z7" s="44"/>
      <c r="AA7" s="44"/>
      <c r="AB7" s="44"/>
      <c r="AC7" s="44"/>
      <c r="AD7" s="44" t="s">
        <v>5</v>
      </c>
      <c r="AE7" s="44"/>
      <c r="AF7" s="44"/>
      <c r="AG7" s="44"/>
      <c r="AH7" s="44"/>
      <c r="AI7" s="44"/>
      <c r="AJ7" s="44"/>
      <c r="AK7" s="4"/>
      <c r="AL7" s="44" t="s">
        <v>6</v>
      </c>
      <c r="AM7" s="44"/>
      <c r="AN7" s="44"/>
      <c r="AO7" s="44"/>
      <c r="AP7" s="44"/>
      <c r="AQ7" s="44"/>
      <c r="AR7" s="44"/>
      <c r="AS7" s="44"/>
      <c r="AT7" s="44" t="s">
        <v>7</v>
      </c>
      <c r="AU7" s="44"/>
      <c r="AV7" s="44"/>
      <c r="AW7" s="44"/>
      <c r="AX7" s="44"/>
      <c r="AY7" s="44"/>
      <c r="AZ7" s="44"/>
      <c r="BA7" s="44"/>
      <c r="BB7" s="44" t="s">
        <v>8</v>
      </c>
      <c r="BC7" s="44"/>
      <c r="BD7" s="44"/>
      <c r="BE7" s="44"/>
      <c r="BF7" s="44"/>
      <c r="BG7" s="44"/>
      <c r="BH7" s="44"/>
      <c r="BI7" s="44"/>
      <c r="BJ7" s="4"/>
      <c r="BK7" s="4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>
      <c r="A8" s="2"/>
      <c r="B8" s="48" t="str">
        <f>データ!I6</f>
        <v>法非適用</v>
      </c>
      <c r="C8" s="48"/>
      <c r="D8" s="48"/>
      <c r="E8" s="48"/>
      <c r="F8" s="48"/>
      <c r="G8" s="48"/>
      <c r="H8" s="48"/>
      <c r="I8" s="48" t="str">
        <f>データ!J6</f>
        <v>下水道事業</v>
      </c>
      <c r="J8" s="48"/>
      <c r="K8" s="48"/>
      <c r="L8" s="48"/>
      <c r="M8" s="48"/>
      <c r="N8" s="48"/>
      <c r="O8" s="48"/>
      <c r="P8" s="48" t="str">
        <f>データ!K6</f>
        <v>公共下水道</v>
      </c>
      <c r="Q8" s="48"/>
      <c r="R8" s="48"/>
      <c r="S8" s="48"/>
      <c r="T8" s="48"/>
      <c r="U8" s="48"/>
      <c r="V8" s="48"/>
      <c r="W8" s="48" t="str">
        <f>データ!L6</f>
        <v>Cc2</v>
      </c>
      <c r="X8" s="48"/>
      <c r="Y8" s="48"/>
      <c r="Z8" s="48"/>
      <c r="AA8" s="48"/>
      <c r="AB8" s="48"/>
      <c r="AC8" s="48"/>
      <c r="AD8" s="49" t="s">
        <v>125</v>
      </c>
      <c r="AE8" s="49"/>
      <c r="AF8" s="49"/>
      <c r="AG8" s="49"/>
      <c r="AH8" s="49"/>
      <c r="AI8" s="49"/>
      <c r="AJ8" s="49"/>
      <c r="AK8" s="4"/>
      <c r="AL8" s="50">
        <f>データ!S6</f>
        <v>35108</v>
      </c>
      <c r="AM8" s="50"/>
      <c r="AN8" s="50"/>
      <c r="AO8" s="50"/>
      <c r="AP8" s="50"/>
      <c r="AQ8" s="50"/>
      <c r="AR8" s="50"/>
      <c r="AS8" s="50"/>
      <c r="AT8" s="45">
        <f>データ!T6</f>
        <v>66.459999999999994</v>
      </c>
      <c r="AU8" s="45"/>
      <c r="AV8" s="45"/>
      <c r="AW8" s="45"/>
      <c r="AX8" s="45"/>
      <c r="AY8" s="45"/>
      <c r="AZ8" s="45"/>
      <c r="BA8" s="45"/>
      <c r="BB8" s="45">
        <f>データ!U6</f>
        <v>528.26</v>
      </c>
      <c r="BC8" s="45"/>
      <c r="BD8" s="45"/>
      <c r="BE8" s="45"/>
      <c r="BF8" s="45"/>
      <c r="BG8" s="45"/>
      <c r="BH8" s="45"/>
      <c r="BI8" s="45"/>
      <c r="BJ8" s="4"/>
      <c r="BK8" s="4"/>
      <c r="BL8" s="46" t="s">
        <v>10</v>
      </c>
      <c r="BM8" s="47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>
      <c r="A9" s="2"/>
      <c r="B9" s="44" t="s">
        <v>12</v>
      </c>
      <c r="C9" s="44"/>
      <c r="D9" s="44"/>
      <c r="E9" s="44"/>
      <c r="F9" s="44"/>
      <c r="G9" s="44"/>
      <c r="H9" s="44"/>
      <c r="I9" s="44" t="s">
        <v>13</v>
      </c>
      <c r="J9" s="44"/>
      <c r="K9" s="44"/>
      <c r="L9" s="44"/>
      <c r="M9" s="44"/>
      <c r="N9" s="44"/>
      <c r="O9" s="44"/>
      <c r="P9" s="44" t="s">
        <v>14</v>
      </c>
      <c r="Q9" s="44"/>
      <c r="R9" s="44"/>
      <c r="S9" s="44"/>
      <c r="T9" s="44"/>
      <c r="U9" s="44"/>
      <c r="V9" s="44"/>
      <c r="W9" s="44" t="s">
        <v>15</v>
      </c>
      <c r="X9" s="44"/>
      <c r="Y9" s="44"/>
      <c r="Z9" s="44"/>
      <c r="AA9" s="44"/>
      <c r="AB9" s="44"/>
      <c r="AC9" s="44"/>
      <c r="AD9" s="44" t="s">
        <v>16</v>
      </c>
      <c r="AE9" s="44"/>
      <c r="AF9" s="44"/>
      <c r="AG9" s="44"/>
      <c r="AH9" s="44"/>
      <c r="AI9" s="44"/>
      <c r="AJ9" s="44"/>
      <c r="AK9" s="4"/>
      <c r="AL9" s="44" t="s">
        <v>17</v>
      </c>
      <c r="AM9" s="44"/>
      <c r="AN9" s="44"/>
      <c r="AO9" s="44"/>
      <c r="AP9" s="44"/>
      <c r="AQ9" s="44"/>
      <c r="AR9" s="44"/>
      <c r="AS9" s="44"/>
      <c r="AT9" s="44" t="s">
        <v>18</v>
      </c>
      <c r="AU9" s="44"/>
      <c r="AV9" s="44"/>
      <c r="AW9" s="44"/>
      <c r="AX9" s="44"/>
      <c r="AY9" s="44"/>
      <c r="AZ9" s="44"/>
      <c r="BA9" s="44"/>
      <c r="BB9" s="44" t="s">
        <v>19</v>
      </c>
      <c r="BC9" s="44"/>
      <c r="BD9" s="44"/>
      <c r="BE9" s="44"/>
      <c r="BF9" s="44"/>
      <c r="BG9" s="44"/>
      <c r="BH9" s="44"/>
      <c r="BI9" s="44"/>
      <c r="BJ9" s="4"/>
      <c r="BK9" s="4"/>
      <c r="BL9" s="51" t="s">
        <v>20</v>
      </c>
      <c r="BM9" s="52"/>
      <c r="BN9" s="11" t="s">
        <v>21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>
      <c r="A10" s="2"/>
      <c r="B10" s="45" t="str">
        <f>データ!N6</f>
        <v>-</v>
      </c>
      <c r="C10" s="45"/>
      <c r="D10" s="45"/>
      <c r="E10" s="45"/>
      <c r="F10" s="45"/>
      <c r="G10" s="45"/>
      <c r="H10" s="45"/>
      <c r="I10" s="45" t="str">
        <f>データ!O6</f>
        <v>該当数値なし</v>
      </c>
      <c r="J10" s="45"/>
      <c r="K10" s="45"/>
      <c r="L10" s="45"/>
      <c r="M10" s="45"/>
      <c r="N10" s="45"/>
      <c r="O10" s="45"/>
      <c r="P10" s="45">
        <f>データ!P6</f>
        <v>58.03</v>
      </c>
      <c r="Q10" s="45"/>
      <c r="R10" s="45"/>
      <c r="S10" s="45"/>
      <c r="T10" s="45"/>
      <c r="U10" s="45"/>
      <c r="V10" s="45"/>
      <c r="W10" s="45">
        <f>データ!Q6</f>
        <v>96.51</v>
      </c>
      <c r="X10" s="45"/>
      <c r="Y10" s="45"/>
      <c r="Z10" s="45"/>
      <c r="AA10" s="45"/>
      <c r="AB10" s="45"/>
      <c r="AC10" s="45"/>
      <c r="AD10" s="50">
        <f>データ!R6</f>
        <v>3110</v>
      </c>
      <c r="AE10" s="50"/>
      <c r="AF10" s="50"/>
      <c r="AG10" s="50"/>
      <c r="AH10" s="50"/>
      <c r="AI10" s="50"/>
      <c r="AJ10" s="50"/>
      <c r="AK10" s="2"/>
      <c r="AL10" s="50">
        <f>データ!V6</f>
        <v>20322</v>
      </c>
      <c r="AM10" s="50"/>
      <c r="AN10" s="50"/>
      <c r="AO10" s="50"/>
      <c r="AP10" s="50"/>
      <c r="AQ10" s="50"/>
      <c r="AR10" s="50"/>
      <c r="AS10" s="50"/>
      <c r="AT10" s="45">
        <f>データ!W6</f>
        <v>7.05</v>
      </c>
      <c r="AU10" s="45"/>
      <c r="AV10" s="45"/>
      <c r="AW10" s="45"/>
      <c r="AX10" s="45"/>
      <c r="AY10" s="45"/>
      <c r="AZ10" s="45"/>
      <c r="BA10" s="45"/>
      <c r="BB10" s="45">
        <f>データ!X6</f>
        <v>2882.55</v>
      </c>
      <c r="BC10" s="45"/>
      <c r="BD10" s="45"/>
      <c r="BE10" s="45"/>
      <c r="BF10" s="45"/>
      <c r="BG10" s="45"/>
      <c r="BH10" s="45"/>
      <c r="BI10" s="45"/>
      <c r="BJ10" s="2"/>
      <c r="BK10" s="2"/>
      <c r="BL10" s="53" t="s">
        <v>22</v>
      </c>
      <c r="BM10" s="54"/>
      <c r="BN10" s="14" t="s">
        <v>23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5" t="s">
        <v>24</v>
      </c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</row>
    <row r="14" spans="1:78" ht="13.5" customHeight="1">
      <c r="A14" s="2"/>
      <c r="B14" s="57" t="s">
        <v>25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9"/>
      <c r="BK14" s="2"/>
      <c r="BL14" s="63" t="s">
        <v>26</v>
      </c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</row>
    <row r="15" spans="1:78" ht="13.5" customHeight="1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66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8"/>
    </row>
    <row r="16" spans="1:78" ht="13.5" customHeight="1">
      <c r="A16" s="2"/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9"/>
      <c r="BK16" s="2"/>
      <c r="BL16" s="69" t="s">
        <v>123</v>
      </c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1"/>
    </row>
    <row r="17" spans="1:78" ht="13.5" customHeight="1">
      <c r="A17" s="2"/>
      <c r="B17" s="17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9"/>
      <c r="BK17" s="2"/>
      <c r="BL17" s="69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1"/>
    </row>
    <row r="18" spans="1:78" ht="13.5" customHeight="1">
      <c r="A18" s="2"/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9"/>
      <c r="BK18" s="2"/>
      <c r="BL18" s="69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1"/>
    </row>
    <row r="19" spans="1:78" ht="13.5" customHeight="1">
      <c r="A19" s="2"/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9"/>
      <c r="BK19" s="2"/>
      <c r="BL19" s="69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1"/>
    </row>
    <row r="20" spans="1:78" ht="13.5" customHeight="1">
      <c r="A20" s="2"/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9"/>
      <c r="BK20" s="2"/>
      <c r="BL20" s="69"/>
      <c r="BM20" s="70"/>
      <c r="BN20" s="70"/>
      <c r="BO20" s="70"/>
      <c r="BP20" s="70"/>
      <c r="BQ20" s="70"/>
      <c r="BR20" s="70"/>
      <c r="BS20" s="70"/>
      <c r="BT20" s="70"/>
      <c r="BU20" s="70"/>
      <c r="BV20" s="70"/>
      <c r="BW20" s="70"/>
      <c r="BX20" s="70"/>
      <c r="BY20" s="70"/>
      <c r="BZ20" s="71"/>
    </row>
    <row r="21" spans="1:78" ht="13.5" customHeight="1">
      <c r="A21" s="2"/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9"/>
      <c r="BK21" s="2"/>
      <c r="BL21" s="69"/>
      <c r="BM21" s="70"/>
      <c r="BN21" s="70"/>
      <c r="BO21" s="70"/>
      <c r="BP21" s="70"/>
      <c r="BQ21" s="70"/>
      <c r="BR21" s="70"/>
      <c r="BS21" s="70"/>
      <c r="BT21" s="70"/>
      <c r="BU21" s="70"/>
      <c r="BV21" s="70"/>
      <c r="BW21" s="70"/>
      <c r="BX21" s="70"/>
      <c r="BY21" s="70"/>
      <c r="BZ21" s="71"/>
    </row>
    <row r="22" spans="1:78" ht="13.5" customHeight="1">
      <c r="A22" s="2"/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9"/>
      <c r="BK22" s="2"/>
      <c r="BL22" s="69"/>
      <c r="BM22" s="70"/>
      <c r="BN22" s="70"/>
      <c r="BO22" s="70"/>
      <c r="BP22" s="70"/>
      <c r="BQ22" s="70"/>
      <c r="BR22" s="70"/>
      <c r="BS22" s="70"/>
      <c r="BT22" s="70"/>
      <c r="BU22" s="70"/>
      <c r="BV22" s="70"/>
      <c r="BW22" s="70"/>
      <c r="BX22" s="70"/>
      <c r="BY22" s="70"/>
      <c r="BZ22" s="71"/>
    </row>
    <row r="23" spans="1:78" ht="13.5" customHeight="1">
      <c r="A23" s="2"/>
      <c r="B23" s="1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9"/>
      <c r="BK23" s="2"/>
      <c r="BL23" s="69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1"/>
    </row>
    <row r="24" spans="1:78" ht="13.5" customHeight="1">
      <c r="A24" s="2"/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9"/>
      <c r="BK24" s="2"/>
      <c r="BL24" s="69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70"/>
      <c r="BX24" s="70"/>
      <c r="BY24" s="70"/>
      <c r="BZ24" s="71"/>
    </row>
    <row r="25" spans="1:78" ht="13.5" customHeight="1">
      <c r="A25" s="2"/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9"/>
      <c r="BK25" s="2"/>
      <c r="BL25" s="69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0"/>
      <c r="BY25" s="70"/>
      <c r="BZ25" s="71"/>
    </row>
    <row r="26" spans="1:78" ht="13.5" customHeight="1">
      <c r="A26" s="2"/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9"/>
      <c r="BK26" s="2"/>
      <c r="BL26" s="69"/>
      <c r="BM26" s="70"/>
      <c r="BN26" s="70"/>
      <c r="BO26" s="70"/>
      <c r="BP26" s="70"/>
      <c r="BQ26" s="70"/>
      <c r="BR26" s="70"/>
      <c r="BS26" s="70"/>
      <c r="BT26" s="70"/>
      <c r="BU26" s="70"/>
      <c r="BV26" s="70"/>
      <c r="BW26" s="70"/>
      <c r="BX26" s="70"/>
      <c r="BY26" s="70"/>
      <c r="BZ26" s="71"/>
    </row>
    <row r="27" spans="1:78" ht="13.5" customHeight="1">
      <c r="A27" s="2"/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9"/>
      <c r="BK27" s="2"/>
      <c r="BL27" s="69"/>
      <c r="BM27" s="70"/>
      <c r="BN27" s="70"/>
      <c r="BO27" s="70"/>
      <c r="BP27" s="70"/>
      <c r="BQ27" s="70"/>
      <c r="BR27" s="70"/>
      <c r="BS27" s="70"/>
      <c r="BT27" s="70"/>
      <c r="BU27" s="70"/>
      <c r="BV27" s="70"/>
      <c r="BW27" s="70"/>
      <c r="BX27" s="70"/>
      <c r="BY27" s="70"/>
      <c r="BZ27" s="71"/>
    </row>
    <row r="28" spans="1:78" ht="13.5" customHeight="1">
      <c r="A28" s="2"/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9"/>
      <c r="BK28" s="2"/>
      <c r="BL28" s="69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1"/>
    </row>
    <row r="29" spans="1:78" ht="13.5" customHeight="1">
      <c r="A29" s="2"/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9"/>
      <c r="BK29" s="2"/>
      <c r="BL29" s="69"/>
      <c r="BM29" s="70"/>
      <c r="BN29" s="70"/>
      <c r="BO29" s="70"/>
      <c r="BP29" s="70"/>
      <c r="BQ29" s="70"/>
      <c r="BR29" s="70"/>
      <c r="BS29" s="70"/>
      <c r="BT29" s="70"/>
      <c r="BU29" s="70"/>
      <c r="BV29" s="70"/>
      <c r="BW29" s="70"/>
      <c r="BX29" s="70"/>
      <c r="BY29" s="70"/>
      <c r="BZ29" s="71"/>
    </row>
    <row r="30" spans="1:78" ht="13.5" customHeight="1">
      <c r="A30" s="2"/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9"/>
      <c r="BK30" s="2"/>
      <c r="BL30" s="69"/>
      <c r="BM30" s="70"/>
      <c r="BN30" s="70"/>
      <c r="BO30" s="70"/>
      <c r="BP30" s="70"/>
      <c r="BQ30" s="70"/>
      <c r="BR30" s="70"/>
      <c r="BS30" s="70"/>
      <c r="BT30" s="70"/>
      <c r="BU30" s="70"/>
      <c r="BV30" s="70"/>
      <c r="BW30" s="70"/>
      <c r="BX30" s="70"/>
      <c r="BY30" s="70"/>
      <c r="BZ30" s="71"/>
    </row>
    <row r="31" spans="1:78" ht="13.5" customHeight="1">
      <c r="A31" s="2"/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9"/>
      <c r="BK31" s="2"/>
      <c r="BL31" s="69"/>
      <c r="BM31" s="70"/>
      <c r="BN31" s="70"/>
      <c r="BO31" s="70"/>
      <c r="BP31" s="70"/>
      <c r="BQ31" s="70"/>
      <c r="BR31" s="70"/>
      <c r="BS31" s="70"/>
      <c r="BT31" s="70"/>
      <c r="BU31" s="70"/>
      <c r="BV31" s="70"/>
      <c r="BW31" s="70"/>
      <c r="BX31" s="70"/>
      <c r="BY31" s="70"/>
      <c r="BZ31" s="71"/>
    </row>
    <row r="32" spans="1:78" ht="13.5" customHeight="1">
      <c r="A32" s="2"/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9"/>
      <c r="BK32" s="2"/>
      <c r="BL32" s="69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1"/>
    </row>
    <row r="33" spans="1:78" ht="13.5" customHeight="1">
      <c r="A33" s="2"/>
      <c r="B33" s="1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9"/>
      <c r="BK33" s="2"/>
      <c r="BL33" s="69"/>
      <c r="BM33" s="70"/>
      <c r="BN33" s="70"/>
      <c r="BO33" s="70"/>
      <c r="BP33" s="70"/>
      <c r="BQ33" s="70"/>
      <c r="BR33" s="70"/>
      <c r="BS33" s="70"/>
      <c r="BT33" s="70"/>
      <c r="BU33" s="70"/>
      <c r="BV33" s="70"/>
      <c r="BW33" s="70"/>
      <c r="BX33" s="70"/>
      <c r="BY33" s="70"/>
      <c r="BZ33" s="71"/>
    </row>
    <row r="34" spans="1:78" ht="13.5" customHeight="1">
      <c r="A34" s="2"/>
      <c r="B34" s="17"/>
      <c r="C34" s="75" t="s">
        <v>27</v>
      </c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20"/>
      <c r="R34" s="75" t="s">
        <v>28</v>
      </c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20"/>
      <c r="AG34" s="75" t="s">
        <v>29</v>
      </c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20"/>
      <c r="AV34" s="75" t="s">
        <v>30</v>
      </c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19"/>
      <c r="BK34" s="2"/>
      <c r="BL34" s="69"/>
      <c r="BM34" s="70"/>
      <c r="BN34" s="70"/>
      <c r="BO34" s="70"/>
      <c r="BP34" s="70"/>
      <c r="BQ34" s="70"/>
      <c r="BR34" s="70"/>
      <c r="BS34" s="70"/>
      <c r="BT34" s="70"/>
      <c r="BU34" s="70"/>
      <c r="BV34" s="70"/>
      <c r="BW34" s="70"/>
      <c r="BX34" s="70"/>
      <c r="BY34" s="70"/>
      <c r="BZ34" s="71"/>
    </row>
    <row r="35" spans="1:78" ht="13.5" customHeight="1">
      <c r="A35" s="2"/>
      <c r="B35" s="17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20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20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20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75"/>
      <c r="BI35" s="75"/>
      <c r="BJ35" s="19"/>
      <c r="BK35" s="2"/>
      <c r="BL35" s="69"/>
      <c r="BM35" s="70"/>
      <c r="BN35" s="70"/>
      <c r="BO35" s="70"/>
      <c r="BP35" s="70"/>
      <c r="BQ35" s="70"/>
      <c r="BR35" s="70"/>
      <c r="BS35" s="70"/>
      <c r="BT35" s="70"/>
      <c r="BU35" s="70"/>
      <c r="BV35" s="70"/>
      <c r="BW35" s="70"/>
      <c r="BX35" s="70"/>
      <c r="BY35" s="70"/>
      <c r="BZ35" s="71"/>
    </row>
    <row r="36" spans="1:78" ht="13.5" customHeight="1">
      <c r="A36" s="2"/>
      <c r="B36" s="17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9"/>
      <c r="BK36" s="2"/>
      <c r="BL36" s="69"/>
      <c r="BM36" s="70"/>
      <c r="BN36" s="70"/>
      <c r="BO36" s="70"/>
      <c r="BP36" s="70"/>
      <c r="BQ36" s="70"/>
      <c r="BR36" s="70"/>
      <c r="BS36" s="70"/>
      <c r="BT36" s="70"/>
      <c r="BU36" s="70"/>
      <c r="BV36" s="70"/>
      <c r="BW36" s="70"/>
      <c r="BX36" s="70"/>
      <c r="BY36" s="70"/>
      <c r="BZ36" s="71"/>
    </row>
    <row r="37" spans="1:78" ht="13.5" customHeight="1">
      <c r="A37" s="2"/>
      <c r="B37" s="17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9"/>
      <c r="BK37" s="2"/>
      <c r="BL37" s="69"/>
      <c r="BM37" s="70"/>
      <c r="BN37" s="70"/>
      <c r="BO37" s="70"/>
      <c r="BP37" s="70"/>
      <c r="BQ37" s="70"/>
      <c r="BR37" s="70"/>
      <c r="BS37" s="70"/>
      <c r="BT37" s="70"/>
      <c r="BU37" s="70"/>
      <c r="BV37" s="70"/>
      <c r="BW37" s="70"/>
      <c r="BX37" s="70"/>
      <c r="BY37" s="70"/>
      <c r="BZ37" s="71"/>
    </row>
    <row r="38" spans="1:78" ht="13.5" customHeight="1">
      <c r="A38" s="2"/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9"/>
      <c r="BK38" s="2"/>
      <c r="BL38" s="69"/>
      <c r="BM38" s="70"/>
      <c r="BN38" s="70"/>
      <c r="BO38" s="70"/>
      <c r="BP38" s="70"/>
      <c r="BQ38" s="70"/>
      <c r="BR38" s="70"/>
      <c r="BS38" s="70"/>
      <c r="BT38" s="70"/>
      <c r="BU38" s="70"/>
      <c r="BV38" s="70"/>
      <c r="BW38" s="70"/>
      <c r="BX38" s="70"/>
      <c r="BY38" s="70"/>
      <c r="BZ38" s="71"/>
    </row>
    <row r="39" spans="1:78" ht="13.5" customHeight="1">
      <c r="A39" s="2"/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9"/>
      <c r="BK39" s="2"/>
      <c r="BL39" s="69"/>
      <c r="BM39" s="70"/>
      <c r="BN39" s="70"/>
      <c r="BO39" s="70"/>
      <c r="BP39" s="70"/>
      <c r="BQ39" s="70"/>
      <c r="BR39" s="70"/>
      <c r="BS39" s="70"/>
      <c r="BT39" s="70"/>
      <c r="BU39" s="70"/>
      <c r="BV39" s="70"/>
      <c r="BW39" s="70"/>
      <c r="BX39" s="70"/>
      <c r="BY39" s="70"/>
      <c r="BZ39" s="71"/>
    </row>
    <row r="40" spans="1:78" ht="13.5" customHeight="1">
      <c r="A40" s="2"/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9"/>
      <c r="BK40" s="2"/>
      <c r="BL40" s="69"/>
      <c r="BM40" s="70"/>
      <c r="BN40" s="70"/>
      <c r="BO40" s="70"/>
      <c r="BP40" s="70"/>
      <c r="BQ40" s="70"/>
      <c r="BR40" s="70"/>
      <c r="BS40" s="70"/>
      <c r="BT40" s="70"/>
      <c r="BU40" s="70"/>
      <c r="BV40" s="70"/>
      <c r="BW40" s="70"/>
      <c r="BX40" s="70"/>
      <c r="BY40" s="70"/>
      <c r="BZ40" s="71"/>
    </row>
    <row r="41" spans="1:78" ht="13.5" customHeight="1">
      <c r="A41" s="2"/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9"/>
      <c r="BK41" s="2"/>
      <c r="BL41" s="69"/>
      <c r="BM41" s="70"/>
      <c r="BN41" s="70"/>
      <c r="BO41" s="70"/>
      <c r="BP41" s="70"/>
      <c r="BQ41" s="70"/>
      <c r="BR41" s="70"/>
      <c r="BS41" s="70"/>
      <c r="BT41" s="70"/>
      <c r="BU41" s="70"/>
      <c r="BV41" s="70"/>
      <c r="BW41" s="70"/>
      <c r="BX41" s="70"/>
      <c r="BY41" s="70"/>
      <c r="BZ41" s="71"/>
    </row>
    <row r="42" spans="1:78" ht="13.5" customHeight="1">
      <c r="A42" s="2"/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9"/>
      <c r="BK42" s="2"/>
      <c r="BL42" s="69"/>
      <c r="BM42" s="70"/>
      <c r="BN42" s="70"/>
      <c r="BO42" s="70"/>
      <c r="BP42" s="70"/>
      <c r="BQ42" s="70"/>
      <c r="BR42" s="70"/>
      <c r="BS42" s="70"/>
      <c r="BT42" s="70"/>
      <c r="BU42" s="70"/>
      <c r="BV42" s="70"/>
      <c r="BW42" s="70"/>
      <c r="BX42" s="70"/>
      <c r="BY42" s="70"/>
      <c r="BZ42" s="71"/>
    </row>
    <row r="43" spans="1:78" ht="13.5" customHeight="1">
      <c r="A43" s="2"/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9"/>
      <c r="BK43" s="2"/>
      <c r="BL43" s="69"/>
      <c r="BM43" s="70"/>
      <c r="BN43" s="70"/>
      <c r="BO43" s="70"/>
      <c r="BP43" s="70"/>
      <c r="BQ43" s="70"/>
      <c r="BR43" s="70"/>
      <c r="BS43" s="70"/>
      <c r="BT43" s="70"/>
      <c r="BU43" s="70"/>
      <c r="BV43" s="70"/>
      <c r="BW43" s="70"/>
      <c r="BX43" s="70"/>
      <c r="BY43" s="70"/>
      <c r="BZ43" s="71"/>
    </row>
    <row r="44" spans="1:78" ht="13.5" customHeight="1">
      <c r="A44" s="2"/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9"/>
      <c r="BK44" s="2"/>
      <c r="BL44" s="72"/>
      <c r="BM44" s="73"/>
      <c r="BN44" s="73"/>
      <c r="BO44" s="73"/>
      <c r="BP44" s="73"/>
      <c r="BQ44" s="73"/>
      <c r="BR44" s="73"/>
      <c r="BS44" s="73"/>
      <c r="BT44" s="73"/>
      <c r="BU44" s="73"/>
      <c r="BV44" s="73"/>
      <c r="BW44" s="73"/>
      <c r="BX44" s="73"/>
      <c r="BY44" s="73"/>
      <c r="BZ44" s="74"/>
    </row>
    <row r="45" spans="1:78" ht="13.5" customHeight="1">
      <c r="A45" s="2"/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9"/>
      <c r="BK45" s="2"/>
      <c r="BL45" s="63" t="s">
        <v>31</v>
      </c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5"/>
    </row>
    <row r="46" spans="1:78" ht="13.5" customHeight="1">
      <c r="A46" s="2"/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9"/>
      <c r="BK46" s="2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>
      <c r="A47" s="2"/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9"/>
      <c r="BK47" s="2"/>
      <c r="BL47" s="69" t="s">
        <v>122</v>
      </c>
      <c r="BM47" s="70"/>
      <c r="BN47" s="70"/>
      <c r="BO47" s="70"/>
      <c r="BP47" s="70"/>
      <c r="BQ47" s="70"/>
      <c r="BR47" s="70"/>
      <c r="BS47" s="70"/>
      <c r="BT47" s="70"/>
      <c r="BU47" s="70"/>
      <c r="BV47" s="70"/>
      <c r="BW47" s="70"/>
      <c r="BX47" s="70"/>
      <c r="BY47" s="70"/>
      <c r="BZ47" s="71"/>
    </row>
    <row r="48" spans="1:78" ht="13.5" customHeight="1">
      <c r="A48" s="2"/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9"/>
      <c r="BK48" s="2"/>
      <c r="BL48" s="69"/>
      <c r="BM48" s="70"/>
      <c r="BN48" s="70"/>
      <c r="BO48" s="70"/>
      <c r="BP48" s="70"/>
      <c r="BQ48" s="70"/>
      <c r="BR48" s="70"/>
      <c r="BS48" s="70"/>
      <c r="BT48" s="70"/>
      <c r="BU48" s="70"/>
      <c r="BV48" s="70"/>
      <c r="BW48" s="70"/>
      <c r="BX48" s="70"/>
      <c r="BY48" s="70"/>
      <c r="BZ48" s="71"/>
    </row>
    <row r="49" spans="1:78" ht="13.5" customHeight="1">
      <c r="A49" s="2"/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9"/>
      <c r="BK49" s="2"/>
      <c r="BL49" s="69"/>
      <c r="BM49" s="70"/>
      <c r="BN49" s="70"/>
      <c r="BO49" s="70"/>
      <c r="BP49" s="70"/>
      <c r="BQ49" s="70"/>
      <c r="BR49" s="70"/>
      <c r="BS49" s="70"/>
      <c r="BT49" s="70"/>
      <c r="BU49" s="70"/>
      <c r="BV49" s="70"/>
      <c r="BW49" s="70"/>
      <c r="BX49" s="70"/>
      <c r="BY49" s="70"/>
      <c r="BZ49" s="71"/>
    </row>
    <row r="50" spans="1:78" ht="13.5" customHeight="1">
      <c r="A50" s="2"/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9"/>
      <c r="BK50" s="2"/>
      <c r="BL50" s="69"/>
      <c r="BM50" s="70"/>
      <c r="BN50" s="70"/>
      <c r="BO50" s="70"/>
      <c r="BP50" s="70"/>
      <c r="BQ50" s="70"/>
      <c r="BR50" s="70"/>
      <c r="BS50" s="70"/>
      <c r="BT50" s="70"/>
      <c r="BU50" s="70"/>
      <c r="BV50" s="70"/>
      <c r="BW50" s="70"/>
      <c r="BX50" s="70"/>
      <c r="BY50" s="70"/>
      <c r="BZ50" s="71"/>
    </row>
    <row r="51" spans="1:78" ht="13.5" customHeight="1">
      <c r="A51" s="2"/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9"/>
      <c r="BK51" s="2"/>
      <c r="BL51" s="69"/>
      <c r="BM51" s="70"/>
      <c r="BN51" s="70"/>
      <c r="BO51" s="70"/>
      <c r="BP51" s="70"/>
      <c r="BQ51" s="70"/>
      <c r="BR51" s="70"/>
      <c r="BS51" s="70"/>
      <c r="BT51" s="70"/>
      <c r="BU51" s="70"/>
      <c r="BV51" s="70"/>
      <c r="BW51" s="70"/>
      <c r="BX51" s="70"/>
      <c r="BY51" s="70"/>
      <c r="BZ51" s="71"/>
    </row>
    <row r="52" spans="1:78" ht="13.5" customHeight="1">
      <c r="A52" s="2"/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9"/>
      <c r="BK52" s="2"/>
      <c r="BL52" s="69"/>
      <c r="BM52" s="70"/>
      <c r="BN52" s="70"/>
      <c r="BO52" s="70"/>
      <c r="BP52" s="70"/>
      <c r="BQ52" s="70"/>
      <c r="BR52" s="70"/>
      <c r="BS52" s="70"/>
      <c r="BT52" s="70"/>
      <c r="BU52" s="70"/>
      <c r="BV52" s="70"/>
      <c r="BW52" s="70"/>
      <c r="BX52" s="70"/>
      <c r="BY52" s="70"/>
      <c r="BZ52" s="71"/>
    </row>
    <row r="53" spans="1:78" ht="13.5" customHeight="1">
      <c r="A53" s="2"/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9"/>
      <c r="BK53" s="2"/>
      <c r="BL53" s="69"/>
      <c r="BM53" s="70"/>
      <c r="BN53" s="70"/>
      <c r="BO53" s="70"/>
      <c r="BP53" s="70"/>
      <c r="BQ53" s="70"/>
      <c r="BR53" s="70"/>
      <c r="BS53" s="70"/>
      <c r="BT53" s="70"/>
      <c r="BU53" s="70"/>
      <c r="BV53" s="70"/>
      <c r="BW53" s="70"/>
      <c r="BX53" s="70"/>
      <c r="BY53" s="70"/>
      <c r="BZ53" s="71"/>
    </row>
    <row r="54" spans="1:78" ht="13.5" customHeight="1">
      <c r="A54" s="2"/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9"/>
      <c r="BK54" s="2"/>
      <c r="BL54" s="69"/>
      <c r="BM54" s="70"/>
      <c r="BN54" s="70"/>
      <c r="BO54" s="70"/>
      <c r="BP54" s="70"/>
      <c r="BQ54" s="70"/>
      <c r="BR54" s="70"/>
      <c r="BS54" s="70"/>
      <c r="BT54" s="70"/>
      <c r="BU54" s="70"/>
      <c r="BV54" s="70"/>
      <c r="BW54" s="70"/>
      <c r="BX54" s="70"/>
      <c r="BY54" s="70"/>
      <c r="BZ54" s="71"/>
    </row>
    <row r="55" spans="1:78" ht="13.5" customHeight="1">
      <c r="A55" s="2"/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9"/>
      <c r="BK55" s="2"/>
      <c r="BL55" s="69"/>
      <c r="BM55" s="70"/>
      <c r="BN55" s="70"/>
      <c r="BO55" s="70"/>
      <c r="BP55" s="70"/>
      <c r="BQ55" s="70"/>
      <c r="BR55" s="70"/>
      <c r="BS55" s="70"/>
      <c r="BT55" s="70"/>
      <c r="BU55" s="70"/>
      <c r="BV55" s="70"/>
      <c r="BW55" s="70"/>
      <c r="BX55" s="70"/>
      <c r="BY55" s="70"/>
      <c r="BZ55" s="71"/>
    </row>
    <row r="56" spans="1:78" ht="13.5" customHeight="1">
      <c r="A56" s="2"/>
      <c r="B56" s="17"/>
      <c r="C56" s="75" t="s">
        <v>32</v>
      </c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20"/>
      <c r="R56" s="75" t="s">
        <v>33</v>
      </c>
      <c r="S56" s="75"/>
      <c r="T56" s="75"/>
      <c r="U56" s="75"/>
      <c r="V56" s="75"/>
      <c r="W56" s="75"/>
      <c r="X56" s="75"/>
      <c r="Y56" s="75"/>
      <c r="Z56" s="75"/>
      <c r="AA56" s="75"/>
      <c r="AB56" s="75"/>
      <c r="AC56" s="75"/>
      <c r="AD56" s="75"/>
      <c r="AE56" s="75"/>
      <c r="AF56" s="20"/>
      <c r="AG56" s="75" t="s">
        <v>34</v>
      </c>
      <c r="AH56" s="75"/>
      <c r="AI56" s="75"/>
      <c r="AJ56" s="75"/>
      <c r="AK56" s="75"/>
      <c r="AL56" s="75"/>
      <c r="AM56" s="75"/>
      <c r="AN56" s="75"/>
      <c r="AO56" s="75"/>
      <c r="AP56" s="75"/>
      <c r="AQ56" s="75"/>
      <c r="AR56" s="75"/>
      <c r="AS56" s="75"/>
      <c r="AT56" s="75"/>
      <c r="AU56" s="20"/>
      <c r="AV56" s="75" t="s">
        <v>35</v>
      </c>
      <c r="AW56" s="75"/>
      <c r="AX56" s="75"/>
      <c r="AY56" s="75"/>
      <c r="AZ56" s="75"/>
      <c r="BA56" s="75"/>
      <c r="BB56" s="75"/>
      <c r="BC56" s="75"/>
      <c r="BD56" s="75"/>
      <c r="BE56" s="75"/>
      <c r="BF56" s="75"/>
      <c r="BG56" s="75"/>
      <c r="BH56" s="75"/>
      <c r="BI56" s="75"/>
      <c r="BJ56" s="19"/>
      <c r="BK56" s="2"/>
      <c r="BL56" s="69"/>
      <c r="BM56" s="70"/>
      <c r="BN56" s="70"/>
      <c r="BO56" s="70"/>
      <c r="BP56" s="70"/>
      <c r="BQ56" s="70"/>
      <c r="BR56" s="70"/>
      <c r="BS56" s="70"/>
      <c r="BT56" s="70"/>
      <c r="BU56" s="70"/>
      <c r="BV56" s="70"/>
      <c r="BW56" s="70"/>
      <c r="BX56" s="70"/>
      <c r="BY56" s="70"/>
      <c r="BZ56" s="71"/>
    </row>
    <row r="57" spans="1:78" ht="13.5" customHeight="1">
      <c r="A57" s="2"/>
      <c r="B57" s="17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20"/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5"/>
      <c r="AC57" s="75"/>
      <c r="AD57" s="75"/>
      <c r="AE57" s="75"/>
      <c r="AF57" s="20"/>
      <c r="AG57" s="75"/>
      <c r="AH57" s="75"/>
      <c r="AI57" s="75"/>
      <c r="AJ57" s="75"/>
      <c r="AK57" s="75"/>
      <c r="AL57" s="75"/>
      <c r="AM57" s="75"/>
      <c r="AN57" s="75"/>
      <c r="AO57" s="75"/>
      <c r="AP57" s="75"/>
      <c r="AQ57" s="75"/>
      <c r="AR57" s="75"/>
      <c r="AS57" s="75"/>
      <c r="AT57" s="75"/>
      <c r="AU57" s="20"/>
      <c r="AV57" s="75"/>
      <c r="AW57" s="75"/>
      <c r="AX57" s="75"/>
      <c r="AY57" s="75"/>
      <c r="AZ57" s="75"/>
      <c r="BA57" s="75"/>
      <c r="BB57" s="75"/>
      <c r="BC57" s="75"/>
      <c r="BD57" s="75"/>
      <c r="BE57" s="75"/>
      <c r="BF57" s="75"/>
      <c r="BG57" s="75"/>
      <c r="BH57" s="75"/>
      <c r="BI57" s="75"/>
      <c r="BJ57" s="19"/>
      <c r="BK57" s="2"/>
      <c r="BL57" s="69"/>
      <c r="BM57" s="70"/>
      <c r="BN57" s="70"/>
      <c r="BO57" s="70"/>
      <c r="BP57" s="70"/>
      <c r="BQ57" s="70"/>
      <c r="BR57" s="70"/>
      <c r="BS57" s="70"/>
      <c r="BT57" s="70"/>
      <c r="BU57" s="70"/>
      <c r="BV57" s="70"/>
      <c r="BW57" s="70"/>
      <c r="BX57" s="70"/>
      <c r="BY57" s="70"/>
      <c r="BZ57" s="71"/>
    </row>
    <row r="58" spans="1:78" ht="13.5" customHeight="1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69"/>
      <c r="BM58" s="70"/>
      <c r="BN58" s="70"/>
      <c r="BO58" s="70"/>
      <c r="BP58" s="70"/>
      <c r="BQ58" s="70"/>
      <c r="BR58" s="70"/>
      <c r="BS58" s="70"/>
      <c r="BT58" s="70"/>
      <c r="BU58" s="70"/>
      <c r="BV58" s="70"/>
      <c r="BW58" s="70"/>
      <c r="BX58" s="70"/>
      <c r="BY58" s="70"/>
      <c r="BZ58" s="71"/>
    </row>
    <row r="59" spans="1:78" ht="13.5" customHeight="1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69"/>
      <c r="BM59" s="70"/>
      <c r="BN59" s="70"/>
      <c r="BO59" s="70"/>
      <c r="BP59" s="70"/>
      <c r="BQ59" s="70"/>
      <c r="BR59" s="70"/>
      <c r="BS59" s="70"/>
      <c r="BT59" s="70"/>
      <c r="BU59" s="70"/>
      <c r="BV59" s="70"/>
      <c r="BW59" s="70"/>
      <c r="BX59" s="70"/>
      <c r="BY59" s="70"/>
      <c r="BZ59" s="71"/>
    </row>
    <row r="60" spans="1:78" ht="13.5" customHeight="1">
      <c r="A60" s="2"/>
      <c r="B60" s="60" t="s">
        <v>36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69"/>
      <c r="BM60" s="70"/>
      <c r="BN60" s="70"/>
      <c r="BO60" s="70"/>
      <c r="BP60" s="70"/>
      <c r="BQ60" s="70"/>
      <c r="BR60" s="70"/>
      <c r="BS60" s="70"/>
      <c r="BT60" s="70"/>
      <c r="BU60" s="70"/>
      <c r="BV60" s="70"/>
      <c r="BW60" s="70"/>
      <c r="BX60" s="70"/>
      <c r="BY60" s="70"/>
      <c r="BZ60" s="71"/>
    </row>
    <row r="61" spans="1:78" ht="13.5" customHeight="1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69"/>
      <c r="BM61" s="70"/>
      <c r="BN61" s="70"/>
      <c r="BO61" s="70"/>
      <c r="BP61" s="70"/>
      <c r="BQ61" s="70"/>
      <c r="BR61" s="70"/>
      <c r="BS61" s="70"/>
      <c r="BT61" s="70"/>
      <c r="BU61" s="70"/>
      <c r="BV61" s="70"/>
      <c r="BW61" s="70"/>
      <c r="BX61" s="70"/>
      <c r="BY61" s="70"/>
      <c r="BZ61" s="71"/>
    </row>
    <row r="62" spans="1:78" ht="13.5" customHeight="1">
      <c r="A62" s="2"/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9"/>
      <c r="BK62" s="2"/>
      <c r="BL62" s="69"/>
      <c r="BM62" s="70"/>
      <c r="BN62" s="70"/>
      <c r="BO62" s="70"/>
      <c r="BP62" s="70"/>
      <c r="BQ62" s="70"/>
      <c r="BR62" s="70"/>
      <c r="BS62" s="70"/>
      <c r="BT62" s="70"/>
      <c r="BU62" s="70"/>
      <c r="BV62" s="70"/>
      <c r="BW62" s="70"/>
      <c r="BX62" s="70"/>
      <c r="BY62" s="70"/>
      <c r="BZ62" s="71"/>
    </row>
    <row r="63" spans="1:78" ht="13.5" customHeight="1">
      <c r="A63" s="2"/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9"/>
      <c r="BK63" s="2"/>
      <c r="BL63" s="72"/>
      <c r="BM63" s="73"/>
      <c r="BN63" s="73"/>
      <c r="BO63" s="73"/>
      <c r="BP63" s="73"/>
      <c r="BQ63" s="73"/>
      <c r="BR63" s="73"/>
      <c r="BS63" s="73"/>
      <c r="BT63" s="73"/>
      <c r="BU63" s="73"/>
      <c r="BV63" s="73"/>
      <c r="BW63" s="73"/>
      <c r="BX63" s="73"/>
      <c r="BY63" s="73"/>
      <c r="BZ63" s="74"/>
    </row>
    <row r="64" spans="1:78" ht="13.5" customHeight="1">
      <c r="A64" s="2"/>
      <c r="B64" s="17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9"/>
      <c r="BK64" s="2"/>
      <c r="BL64" s="63" t="s">
        <v>37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>
      <c r="A65" s="2"/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9"/>
      <c r="BK65" s="2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>
      <c r="A66" s="2"/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9"/>
      <c r="BK66" s="2"/>
      <c r="BL66" s="69" t="s">
        <v>124</v>
      </c>
      <c r="BM66" s="70"/>
      <c r="BN66" s="70"/>
      <c r="BO66" s="70"/>
      <c r="BP66" s="70"/>
      <c r="BQ66" s="70"/>
      <c r="BR66" s="70"/>
      <c r="BS66" s="70"/>
      <c r="BT66" s="70"/>
      <c r="BU66" s="70"/>
      <c r="BV66" s="70"/>
      <c r="BW66" s="70"/>
      <c r="BX66" s="70"/>
      <c r="BY66" s="70"/>
      <c r="BZ66" s="71"/>
    </row>
    <row r="67" spans="1:78" ht="13.5" customHeight="1">
      <c r="A67" s="2"/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9"/>
      <c r="BK67" s="2"/>
      <c r="BL67" s="69"/>
      <c r="BM67" s="70"/>
      <c r="BN67" s="70"/>
      <c r="BO67" s="70"/>
      <c r="BP67" s="70"/>
      <c r="BQ67" s="70"/>
      <c r="BR67" s="70"/>
      <c r="BS67" s="70"/>
      <c r="BT67" s="70"/>
      <c r="BU67" s="70"/>
      <c r="BV67" s="70"/>
      <c r="BW67" s="70"/>
      <c r="BX67" s="70"/>
      <c r="BY67" s="70"/>
      <c r="BZ67" s="71"/>
    </row>
    <row r="68" spans="1:78" ht="13.5" customHeight="1">
      <c r="A68" s="2"/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9"/>
      <c r="BK68" s="2"/>
      <c r="BL68" s="69"/>
      <c r="BM68" s="70"/>
      <c r="BN68" s="70"/>
      <c r="BO68" s="70"/>
      <c r="BP68" s="70"/>
      <c r="BQ68" s="70"/>
      <c r="BR68" s="70"/>
      <c r="BS68" s="70"/>
      <c r="BT68" s="70"/>
      <c r="BU68" s="70"/>
      <c r="BV68" s="70"/>
      <c r="BW68" s="70"/>
      <c r="BX68" s="70"/>
      <c r="BY68" s="70"/>
      <c r="BZ68" s="71"/>
    </row>
    <row r="69" spans="1:78" ht="13.5" customHeight="1">
      <c r="A69" s="2"/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9"/>
      <c r="BK69" s="2"/>
      <c r="BL69" s="69"/>
      <c r="BM69" s="70"/>
      <c r="BN69" s="70"/>
      <c r="BO69" s="70"/>
      <c r="BP69" s="70"/>
      <c r="BQ69" s="70"/>
      <c r="BR69" s="70"/>
      <c r="BS69" s="70"/>
      <c r="BT69" s="70"/>
      <c r="BU69" s="70"/>
      <c r="BV69" s="70"/>
      <c r="BW69" s="70"/>
      <c r="BX69" s="70"/>
      <c r="BY69" s="70"/>
      <c r="BZ69" s="71"/>
    </row>
    <row r="70" spans="1:78" ht="13.5" customHeight="1">
      <c r="A70" s="2"/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9"/>
      <c r="BK70" s="2"/>
      <c r="BL70" s="69"/>
      <c r="BM70" s="70"/>
      <c r="BN70" s="70"/>
      <c r="BO70" s="70"/>
      <c r="BP70" s="70"/>
      <c r="BQ70" s="70"/>
      <c r="BR70" s="70"/>
      <c r="BS70" s="70"/>
      <c r="BT70" s="70"/>
      <c r="BU70" s="70"/>
      <c r="BV70" s="70"/>
      <c r="BW70" s="70"/>
      <c r="BX70" s="70"/>
      <c r="BY70" s="70"/>
      <c r="BZ70" s="71"/>
    </row>
    <row r="71" spans="1:78" ht="13.5" customHeight="1">
      <c r="A71" s="2"/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9"/>
      <c r="BK71" s="2"/>
      <c r="BL71" s="69"/>
      <c r="BM71" s="70"/>
      <c r="BN71" s="70"/>
      <c r="BO71" s="70"/>
      <c r="BP71" s="70"/>
      <c r="BQ71" s="70"/>
      <c r="BR71" s="70"/>
      <c r="BS71" s="70"/>
      <c r="BT71" s="70"/>
      <c r="BU71" s="70"/>
      <c r="BV71" s="70"/>
      <c r="BW71" s="70"/>
      <c r="BX71" s="70"/>
      <c r="BY71" s="70"/>
      <c r="BZ71" s="71"/>
    </row>
    <row r="72" spans="1:78" ht="13.5" customHeight="1">
      <c r="A72" s="2"/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9"/>
      <c r="BK72" s="2"/>
      <c r="BL72" s="69"/>
      <c r="BM72" s="70"/>
      <c r="BN72" s="70"/>
      <c r="BO72" s="70"/>
      <c r="BP72" s="70"/>
      <c r="BQ72" s="70"/>
      <c r="BR72" s="70"/>
      <c r="BS72" s="70"/>
      <c r="BT72" s="70"/>
      <c r="BU72" s="70"/>
      <c r="BV72" s="70"/>
      <c r="BW72" s="70"/>
      <c r="BX72" s="70"/>
      <c r="BY72" s="70"/>
      <c r="BZ72" s="71"/>
    </row>
    <row r="73" spans="1:78" ht="13.5" customHeight="1">
      <c r="A73" s="2"/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9"/>
      <c r="BK73" s="2"/>
      <c r="BL73" s="69"/>
      <c r="BM73" s="70"/>
      <c r="BN73" s="70"/>
      <c r="BO73" s="70"/>
      <c r="BP73" s="70"/>
      <c r="BQ73" s="70"/>
      <c r="BR73" s="70"/>
      <c r="BS73" s="70"/>
      <c r="BT73" s="70"/>
      <c r="BU73" s="70"/>
      <c r="BV73" s="70"/>
      <c r="BW73" s="70"/>
      <c r="BX73" s="70"/>
      <c r="BY73" s="70"/>
      <c r="BZ73" s="71"/>
    </row>
    <row r="74" spans="1:78" ht="13.5" customHeight="1">
      <c r="A74" s="2"/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9"/>
      <c r="BK74" s="2"/>
      <c r="BL74" s="69"/>
      <c r="BM74" s="70"/>
      <c r="BN74" s="70"/>
      <c r="BO74" s="70"/>
      <c r="BP74" s="70"/>
      <c r="BQ74" s="70"/>
      <c r="BR74" s="70"/>
      <c r="BS74" s="70"/>
      <c r="BT74" s="70"/>
      <c r="BU74" s="70"/>
      <c r="BV74" s="70"/>
      <c r="BW74" s="70"/>
      <c r="BX74" s="70"/>
      <c r="BY74" s="70"/>
      <c r="BZ74" s="71"/>
    </row>
    <row r="75" spans="1:78" ht="13.5" customHeight="1">
      <c r="A75" s="2"/>
      <c r="B75" s="17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9"/>
      <c r="BK75" s="2"/>
      <c r="BL75" s="69"/>
      <c r="BM75" s="70"/>
      <c r="BN75" s="70"/>
      <c r="BO75" s="70"/>
      <c r="BP75" s="70"/>
      <c r="BQ75" s="70"/>
      <c r="BR75" s="70"/>
      <c r="BS75" s="70"/>
      <c r="BT75" s="70"/>
      <c r="BU75" s="70"/>
      <c r="BV75" s="70"/>
      <c r="BW75" s="70"/>
      <c r="BX75" s="70"/>
      <c r="BY75" s="70"/>
      <c r="BZ75" s="71"/>
    </row>
    <row r="76" spans="1:78" ht="13.5" customHeight="1">
      <c r="A76" s="2"/>
      <c r="B76" s="17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9"/>
      <c r="BK76" s="2"/>
      <c r="BL76" s="69"/>
      <c r="BM76" s="70"/>
      <c r="BN76" s="70"/>
      <c r="BO76" s="70"/>
      <c r="BP76" s="70"/>
      <c r="BQ76" s="70"/>
      <c r="BR76" s="70"/>
      <c r="BS76" s="70"/>
      <c r="BT76" s="70"/>
      <c r="BU76" s="70"/>
      <c r="BV76" s="70"/>
      <c r="BW76" s="70"/>
      <c r="BX76" s="70"/>
      <c r="BY76" s="70"/>
      <c r="BZ76" s="71"/>
    </row>
    <row r="77" spans="1:78" ht="13.5" customHeight="1">
      <c r="A77" s="2"/>
      <c r="B77" s="17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9"/>
      <c r="BK77" s="2"/>
      <c r="BL77" s="69"/>
      <c r="BM77" s="70"/>
      <c r="BN77" s="70"/>
      <c r="BO77" s="70"/>
      <c r="BP77" s="70"/>
      <c r="BQ77" s="70"/>
      <c r="BR77" s="70"/>
      <c r="BS77" s="70"/>
      <c r="BT77" s="70"/>
      <c r="BU77" s="70"/>
      <c r="BV77" s="70"/>
      <c r="BW77" s="70"/>
      <c r="BX77" s="70"/>
      <c r="BY77" s="70"/>
      <c r="BZ77" s="71"/>
    </row>
    <row r="78" spans="1:78" ht="13.5" customHeight="1">
      <c r="A78" s="2"/>
      <c r="B78" s="17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9"/>
      <c r="BK78" s="2"/>
      <c r="BL78" s="69"/>
      <c r="BM78" s="70"/>
      <c r="BN78" s="70"/>
      <c r="BO78" s="70"/>
      <c r="BP78" s="70"/>
      <c r="BQ78" s="70"/>
      <c r="BR78" s="70"/>
      <c r="BS78" s="70"/>
      <c r="BT78" s="70"/>
      <c r="BU78" s="70"/>
      <c r="BV78" s="70"/>
      <c r="BW78" s="70"/>
      <c r="BX78" s="70"/>
      <c r="BY78" s="70"/>
      <c r="BZ78" s="71"/>
    </row>
    <row r="79" spans="1:78" ht="13.5" customHeight="1">
      <c r="A79" s="2"/>
      <c r="B79" s="17"/>
      <c r="C79" s="75" t="s">
        <v>38</v>
      </c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20"/>
      <c r="V79" s="20"/>
      <c r="W79" s="75" t="s">
        <v>39</v>
      </c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75"/>
      <c r="AN79" s="75"/>
      <c r="AO79" s="20"/>
      <c r="AP79" s="20"/>
      <c r="AQ79" s="75" t="s">
        <v>40</v>
      </c>
      <c r="AR79" s="75"/>
      <c r="AS79" s="75"/>
      <c r="AT79" s="75"/>
      <c r="AU79" s="75"/>
      <c r="AV79" s="75"/>
      <c r="AW79" s="75"/>
      <c r="AX79" s="75"/>
      <c r="AY79" s="75"/>
      <c r="AZ79" s="75"/>
      <c r="BA79" s="75"/>
      <c r="BB79" s="75"/>
      <c r="BC79" s="75"/>
      <c r="BD79" s="75"/>
      <c r="BE79" s="75"/>
      <c r="BF79" s="75"/>
      <c r="BG79" s="75"/>
      <c r="BH79" s="75"/>
      <c r="BI79" s="18"/>
      <c r="BJ79" s="19"/>
      <c r="BK79" s="2"/>
      <c r="BL79" s="69"/>
      <c r="BM79" s="70"/>
      <c r="BN79" s="70"/>
      <c r="BO79" s="70"/>
      <c r="BP79" s="70"/>
      <c r="BQ79" s="70"/>
      <c r="BR79" s="70"/>
      <c r="BS79" s="70"/>
      <c r="BT79" s="70"/>
      <c r="BU79" s="70"/>
      <c r="BV79" s="70"/>
      <c r="BW79" s="70"/>
      <c r="BX79" s="70"/>
      <c r="BY79" s="70"/>
      <c r="BZ79" s="71"/>
    </row>
    <row r="80" spans="1:78" ht="13.5" customHeight="1">
      <c r="A80" s="2"/>
      <c r="B80" s="17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20"/>
      <c r="V80" s="20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 s="75"/>
      <c r="AO80" s="20"/>
      <c r="AP80" s="20"/>
      <c r="AQ80" s="75"/>
      <c r="AR80" s="75"/>
      <c r="AS80" s="75"/>
      <c r="AT80" s="75"/>
      <c r="AU80" s="75"/>
      <c r="AV80" s="75"/>
      <c r="AW80" s="75"/>
      <c r="AX80" s="75"/>
      <c r="AY80" s="75"/>
      <c r="AZ80" s="75"/>
      <c r="BA80" s="75"/>
      <c r="BB80" s="75"/>
      <c r="BC80" s="75"/>
      <c r="BD80" s="75"/>
      <c r="BE80" s="75"/>
      <c r="BF80" s="75"/>
      <c r="BG80" s="75"/>
      <c r="BH80" s="75"/>
      <c r="BI80" s="18"/>
      <c r="BJ80" s="19"/>
      <c r="BK80" s="2"/>
      <c r="BL80" s="69"/>
      <c r="BM80" s="70"/>
      <c r="BN80" s="70"/>
      <c r="BO80" s="70"/>
      <c r="BP80" s="70"/>
      <c r="BQ80" s="70"/>
      <c r="BR80" s="70"/>
      <c r="BS80" s="70"/>
      <c r="BT80" s="70"/>
      <c r="BU80" s="70"/>
      <c r="BV80" s="70"/>
      <c r="BW80" s="70"/>
      <c r="BX80" s="70"/>
      <c r="BY80" s="70"/>
      <c r="BZ80" s="71"/>
    </row>
    <row r="81" spans="1:78" ht="13.5" customHeight="1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8"/>
      <c r="V81" s="18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8"/>
      <c r="AP81" s="18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8"/>
      <c r="BJ81" s="19"/>
      <c r="BK81" s="2"/>
      <c r="BL81" s="69"/>
      <c r="BM81" s="70"/>
      <c r="BN81" s="70"/>
      <c r="BO81" s="70"/>
      <c r="BP81" s="70"/>
      <c r="BQ81" s="70"/>
      <c r="BR81" s="70"/>
      <c r="BS81" s="70"/>
      <c r="BT81" s="70"/>
      <c r="BU81" s="70"/>
      <c r="BV81" s="70"/>
      <c r="BW81" s="70"/>
      <c r="BX81" s="70"/>
      <c r="BY81" s="70"/>
      <c r="BZ81" s="71"/>
    </row>
    <row r="82" spans="1:78" ht="13.5" customHeight="1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72"/>
      <c r="BM82" s="73"/>
      <c r="BN82" s="73"/>
      <c r="BO82" s="73"/>
      <c r="BP82" s="73"/>
      <c r="BQ82" s="73"/>
      <c r="BR82" s="73"/>
      <c r="BS82" s="73"/>
      <c r="BT82" s="73"/>
      <c r="BU82" s="73"/>
      <c r="BV82" s="73"/>
      <c r="BW82" s="73"/>
      <c r="BX82" s="73"/>
      <c r="BY82" s="73"/>
      <c r="BZ82" s="74"/>
    </row>
    <row r="83" spans="1:78">
      <c r="C83" s="2" t="s">
        <v>41</v>
      </c>
    </row>
    <row r="84" spans="1:78">
      <c r="C84" s="2" t="s">
        <v>42</v>
      </c>
    </row>
    <row r="85" spans="1:78" hidden="1">
      <c r="B85" s="26" t="s">
        <v>43</v>
      </c>
      <c r="C85" s="26"/>
      <c r="D85" s="26"/>
      <c r="E85" s="26" t="s">
        <v>44</v>
      </c>
      <c r="F85" s="26" t="s">
        <v>45</v>
      </c>
      <c r="G85" s="26" t="s">
        <v>46</v>
      </c>
      <c r="H85" s="26" t="s">
        <v>47</v>
      </c>
      <c r="I85" s="26" t="s">
        <v>48</v>
      </c>
      <c r="J85" s="26" t="s">
        <v>49</v>
      </c>
      <c r="K85" s="26" t="s">
        <v>50</v>
      </c>
      <c r="L85" s="26" t="s">
        <v>51</v>
      </c>
      <c r="M85" s="26" t="s">
        <v>52</v>
      </c>
      <c r="N85" s="26" t="s">
        <v>53</v>
      </c>
      <c r="O85" s="26" t="s">
        <v>54</v>
      </c>
    </row>
    <row r="86" spans="1:78" hidden="1">
      <c r="B86" s="26"/>
      <c r="C86" s="26"/>
      <c r="D86" s="26"/>
      <c r="E86" s="26" t="str">
        <f>データ!AI6</f>
        <v/>
      </c>
      <c r="F86" s="26" t="s">
        <v>55</v>
      </c>
      <c r="G86" s="26" t="s">
        <v>55</v>
      </c>
      <c r="H86" s="26" t="str">
        <f>データ!BP6</f>
        <v>【728.30】</v>
      </c>
      <c r="I86" s="26" t="str">
        <f>データ!CA6</f>
        <v>【100.04】</v>
      </c>
      <c r="J86" s="26" t="str">
        <f>データ!CL6</f>
        <v>【137.82】</v>
      </c>
      <c r="K86" s="26" t="str">
        <f>データ!CW6</f>
        <v>【60.09】</v>
      </c>
      <c r="L86" s="26" t="str">
        <f>データ!DH6</f>
        <v>【94.90】</v>
      </c>
      <c r="M86" s="26" t="s">
        <v>56</v>
      </c>
      <c r="N86" s="26" t="s">
        <v>56</v>
      </c>
      <c r="O86" s="26" t="str">
        <f>データ!EO6</f>
        <v>【0.27】</v>
      </c>
    </row>
  </sheetData>
  <sheetProtection password="B319" sheet="1" objects="1" scenarios="1" formatCells="0" formatColumns="0" formatRows="0"/>
  <mergeCells count="57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/>
  <cols>
    <col min="1" max="1" width="9" style="3"/>
    <col min="2" max="144" width="11.875" style="3" customWidth="1"/>
    <col min="145" max="16384" width="9" style="3"/>
  </cols>
  <sheetData>
    <row r="1" spans="1:145">
      <c r="A1" s="3" t="s">
        <v>57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>
      <c r="A2" s="28" t="s">
        <v>58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>
      <c r="A3" s="28" t="s">
        <v>59</v>
      </c>
      <c r="B3" s="29" t="s">
        <v>60</v>
      </c>
      <c r="C3" s="29" t="s">
        <v>61</v>
      </c>
      <c r="D3" s="29" t="s">
        <v>62</v>
      </c>
      <c r="E3" s="29" t="s">
        <v>63</v>
      </c>
      <c r="F3" s="29" t="s">
        <v>64</v>
      </c>
      <c r="G3" s="29" t="s">
        <v>65</v>
      </c>
      <c r="H3" s="77" t="s">
        <v>66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67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68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>
      <c r="A4" s="28" t="s">
        <v>69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70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71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72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73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74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75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76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77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78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79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80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>
      <c r="A5" s="28" t="s">
        <v>81</v>
      </c>
      <c r="B5" s="31"/>
      <c r="C5" s="31"/>
      <c r="D5" s="31"/>
      <c r="E5" s="31"/>
      <c r="F5" s="31"/>
      <c r="G5" s="31"/>
      <c r="H5" s="32" t="s">
        <v>82</v>
      </c>
      <c r="I5" s="32" t="s">
        <v>83</v>
      </c>
      <c r="J5" s="32" t="s">
        <v>84</v>
      </c>
      <c r="K5" s="32" t="s">
        <v>85</v>
      </c>
      <c r="L5" s="32" t="s">
        <v>86</v>
      </c>
      <c r="M5" s="32" t="s">
        <v>5</v>
      </c>
      <c r="N5" s="32" t="s">
        <v>87</v>
      </c>
      <c r="O5" s="32" t="s">
        <v>88</v>
      </c>
      <c r="P5" s="32" t="s">
        <v>89</v>
      </c>
      <c r="Q5" s="32" t="s">
        <v>90</v>
      </c>
      <c r="R5" s="32" t="s">
        <v>91</v>
      </c>
      <c r="S5" s="32" t="s">
        <v>92</v>
      </c>
      <c r="T5" s="32" t="s">
        <v>93</v>
      </c>
      <c r="U5" s="32" t="s">
        <v>94</v>
      </c>
      <c r="V5" s="32" t="s">
        <v>95</v>
      </c>
      <c r="W5" s="32" t="s">
        <v>96</v>
      </c>
      <c r="X5" s="32" t="s">
        <v>97</v>
      </c>
      <c r="Y5" s="32" t="s">
        <v>98</v>
      </c>
      <c r="Z5" s="32" t="s">
        <v>99</v>
      </c>
      <c r="AA5" s="32" t="s">
        <v>100</v>
      </c>
      <c r="AB5" s="32" t="s">
        <v>101</v>
      </c>
      <c r="AC5" s="32" t="s">
        <v>102</v>
      </c>
      <c r="AD5" s="32" t="s">
        <v>103</v>
      </c>
      <c r="AE5" s="32" t="s">
        <v>104</v>
      </c>
      <c r="AF5" s="32" t="s">
        <v>105</v>
      </c>
      <c r="AG5" s="32" t="s">
        <v>106</v>
      </c>
      <c r="AH5" s="32" t="s">
        <v>107</v>
      </c>
      <c r="AI5" s="32" t="s">
        <v>43</v>
      </c>
      <c r="AJ5" s="32" t="s">
        <v>98</v>
      </c>
      <c r="AK5" s="32" t="s">
        <v>99</v>
      </c>
      <c r="AL5" s="32" t="s">
        <v>100</v>
      </c>
      <c r="AM5" s="32" t="s">
        <v>101</v>
      </c>
      <c r="AN5" s="32" t="s">
        <v>102</v>
      </c>
      <c r="AO5" s="32" t="s">
        <v>103</v>
      </c>
      <c r="AP5" s="32" t="s">
        <v>104</v>
      </c>
      <c r="AQ5" s="32" t="s">
        <v>105</v>
      </c>
      <c r="AR5" s="32" t="s">
        <v>106</v>
      </c>
      <c r="AS5" s="32" t="s">
        <v>107</v>
      </c>
      <c r="AT5" s="32" t="s">
        <v>108</v>
      </c>
      <c r="AU5" s="32" t="s">
        <v>98</v>
      </c>
      <c r="AV5" s="32" t="s">
        <v>99</v>
      </c>
      <c r="AW5" s="32" t="s">
        <v>100</v>
      </c>
      <c r="AX5" s="32" t="s">
        <v>101</v>
      </c>
      <c r="AY5" s="32" t="s">
        <v>102</v>
      </c>
      <c r="AZ5" s="32" t="s">
        <v>103</v>
      </c>
      <c r="BA5" s="32" t="s">
        <v>104</v>
      </c>
      <c r="BB5" s="32" t="s">
        <v>105</v>
      </c>
      <c r="BC5" s="32" t="s">
        <v>106</v>
      </c>
      <c r="BD5" s="32" t="s">
        <v>107</v>
      </c>
      <c r="BE5" s="32" t="s">
        <v>108</v>
      </c>
      <c r="BF5" s="32" t="s">
        <v>98</v>
      </c>
      <c r="BG5" s="32" t="s">
        <v>99</v>
      </c>
      <c r="BH5" s="32" t="s">
        <v>100</v>
      </c>
      <c r="BI5" s="32" t="s">
        <v>101</v>
      </c>
      <c r="BJ5" s="32" t="s">
        <v>102</v>
      </c>
      <c r="BK5" s="32" t="s">
        <v>103</v>
      </c>
      <c r="BL5" s="32" t="s">
        <v>104</v>
      </c>
      <c r="BM5" s="32" t="s">
        <v>105</v>
      </c>
      <c r="BN5" s="32" t="s">
        <v>106</v>
      </c>
      <c r="BO5" s="32" t="s">
        <v>107</v>
      </c>
      <c r="BP5" s="32" t="s">
        <v>108</v>
      </c>
      <c r="BQ5" s="32" t="s">
        <v>98</v>
      </c>
      <c r="BR5" s="32" t="s">
        <v>99</v>
      </c>
      <c r="BS5" s="32" t="s">
        <v>100</v>
      </c>
      <c r="BT5" s="32" t="s">
        <v>101</v>
      </c>
      <c r="BU5" s="32" t="s">
        <v>102</v>
      </c>
      <c r="BV5" s="32" t="s">
        <v>103</v>
      </c>
      <c r="BW5" s="32" t="s">
        <v>104</v>
      </c>
      <c r="BX5" s="32" t="s">
        <v>105</v>
      </c>
      <c r="BY5" s="32" t="s">
        <v>106</v>
      </c>
      <c r="BZ5" s="32" t="s">
        <v>107</v>
      </c>
      <c r="CA5" s="32" t="s">
        <v>108</v>
      </c>
      <c r="CB5" s="32" t="s">
        <v>98</v>
      </c>
      <c r="CC5" s="32" t="s">
        <v>99</v>
      </c>
      <c r="CD5" s="32" t="s">
        <v>100</v>
      </c>
      <c r="CE5" s="32" t="s">
        <v>101</v>
      </c>
      <c r="CF5" s="32" t="s">
        <v>102</v>
      </c>
      <c r="CG5" s="32" t="s">
        <v>103</v>
      </c>
      <c r="CH5" s="32" t="s">
        <v>104</v>
      </c>
      <c r="CI5" s="32" t="s">
        <v>105</v>
      </c>
      <c r="CJ5" s="32" t="s">
        <v>106</v>
      </c>
      <c r="CK5" s="32" t="s">
        <v>107</v>
      </c>
      <c r="CL5" s="32" t="s">
        <v>108</v>
      </c>
      <c r="CM5" s="32" t="s">
        <v>98</v>
      </c>
      <c r="CN5" s="32" t="s">
        <v>99</v>
      </c>
      <c r="CO5" s="32" t="s">
        <v>100</v>
      </c>
      <c r="CP5" s="32" t="s">
        <v>101</v>
      </c>
      <c r="CQ5" s="32" t="s">
        <v>102</v>
      </c>
      <c r="CR5" s="32" t="s">
        <v>103</v>
      </c>
      <c r="CS5" s="32" t="s">
        <v>104</v>
      </c>
      <c r="CT5" s="32" t="s">
        <v>105</v>
      </c>
      <c r="CU5" s="32" t="s">
        <v>106</v>
      </c>
      <c r="CV5" s="32" t="s">
        <v>107</v>
      </c>
      <c r="CW5" s="32" t="s">
        <v>108</v>
      </c>
      <c r="CX5" s="32" t="s">
        <v>98</v>
      </c>
      <c r="CY5" s="32" t="s">
        <v>99</v>
      </c>
      <c r="CZ5" s="32" t="s">
        <v>100</v>
      </c>
      <c r="DA5" s="32" t="s">
        <v>101</v>
      </c>
      <c r="DB5" s="32" t="s">
        <v>102</v>
      </c>
      <c r="DC5" s="32" t="s">
        <v>103</v>
      </c>
      <c r="DD5" s="32" t="s">
        <v>104</v>
      </c>
      <c r="DE5" s="32" t="s">
        <v>105</v>
      </c>
      <c r="DF5" s="32" t="s">
        <v>106</v>
      </c>
      <c r="DG5" s="32" t="s">
        <v>107</v>
      </c>
      <c r="DH5" s="32" t="s">
        <v>108</v>
      </c>
      <c r="DI5" s="32" t="s">
        <v>98</v>
      </c>
      <c r="DJ5" s="32" t="s">
        <v>99</v>
      </c>
      <c r="DK5" s="32" t="s">
        <v>100</v>
      </c>
      <c r="DL5" s="32" t="s">
        <v>101</v>
      </c>
      <c r="DM5" s="32" t="s">
        <v>102</v>
      </c>
      <c r="DN5" s="32" t="s">
        <v>103</v>
      </c>
      <c r="DO5" s="32" t="s">
        <v>104</v>
      </c>
      <c r="DP5" s="32" t="s">
        <v>105</v>
      </c>
      <c r="DQ5" s="32" t="s">
        <v>106</v>
      </c>
      <c r="DR5" s="32" t="s">
        <v>107</v>
      </c>
      <c r="DS5" s="32" t="s">
        <v>108</v>
      </c>
      <c r="DT5" s="32" t="s">
        <v>98</v>
      </c>
      <c r="DU5" s="32" t="s">
        <v>99</v>
      </c>
      <c r="DV5" s="32" t="s">
        <v>100</v>
      </c>
      <c r="DW5" s="32" t="s">
        <v>101</v>
      </c>
      <c r="DX5" s="32" t="s">
        <v>102</v>
      </c>
      <c r="DY5" s="32" t="s">
        <v>103</v>
      </c>
      <c r="DZ5" s="32" t="s">
        <v>104</v>
      </c>
      <c r="EA5" s="32" t="s">
        <v>105</v>
      </c>
      <c r="EB5" s="32" t="s">
        <v>106</v>
      </c>
      <c r="EC5" s="32" t="s">
        <v>107</v>
      </c>
      <c r="ED5" s="32" t="s">
        <v>108</v>
      </c>
      <c r="EE5" s="32" t="s">
        <v>98</v>
      </c>
      <c r="EF5" s="32" t="s">
        <v>99</v>
      </c>
      <c r="EG5" s="32" t="s">
        <v>100</v>
      </c>
      <c r="EH5" s="32" t="s">
        <v>101</v>
      </c>
      <c r="EI5" s="32" t="s">
        <v>102</v>
      </c>
      <c r="EJ5" s="32" t="s">
        <v>103</v>
      </c>
      <c r="EK5" s="32" t="s">
        <v>104</v>
      </c>
      <c r="EL5" s="32" t="s">
        <v>105</v>
      </c>
      <c r="EM5" s="32" t="s">
        <v>106</v>
      </c>
      <c r="EN5" s="32" t="s">
        <v>107</v>
      </c>
      <c r="EO5" s="32" t="s">
        <v>108</v>
      </c>
    </row>
    <row r="6" spans="1:145" s="36" customFormat="1">
      <c r="A6" s="28" t="s">
        <v>109</v>
      </c>
      <c r="B6" s="33">
        <f>B7</f>
        <v>2016</v>
      </c>
      <c r="C6" s="33">
        <f t="shared" ref="C6:X6" si="3">C7</f>
        <v>332160</v>
      </c>
      <c r="D6" s="33">
        <f t="shared" si="3"/>
        <v>47</v>
      </c>
      <c r="E6" s="33">
        <f t="shared" si="3"/>
        <v>17</v>
      </c>
      <c r="F6" s="33">
        <f t="shared" si="3"/>
        <v>1</v>
      </c>
      <c r="G6" s="33">
        <f t="shared" si="3"/>
        <v>0</v>
      </c>
      <c r="H6" s="33" t="str">
        <f t="shared" si="3"/>
        <v>岡山県　浅口市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公共下水道</v>
      </c>
      <c r="L6" s="33" t="str">
        <f t="shared" si="3"/>
        <v>Cc2</v>
      </c>
      <c r="M6" s="33">
        <f t="shared" si="3"/>
        <v>0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58.03</v>
      </c>
      <c r="Q6" s="34">
        <f t="shared" si="3"/>
        <v>96.51</v>
      </c>
      <c r="R6" s="34">
        <f t="shared" si="3"/>
        <v>3110</v>
      </c>
      <c r="S6" s="34">
        <f t="shared" si="3"/>
        <v>35108</v>
      </c>
      <c r="T6" s="34">
        <f t="shared" si="3"/>
        <v>66.459999999999994</v>
      </c>
      <c r="U6" s="34">
        <f t="shared" si="3"/>
        <v>528.26</v>
      </c>
      <c r="V6" s="34">
        <f t="shared" si="3"/>
        <v>20322</v>
      </c>
      <c r="W6" s="34">
        <f t="shared" si="3"/>
        <v>7.05</v>
      </c>
      <c r="X6" s="34">
        <f t="shared" si="3"/>
        <v>2882.55</v>
      </c>
      <c r="Y6" s="35">
        <f>IF(Y7="",NA(),Y7)</f>
        <v>67.430000000000007</v>
      </c>
      <c r="Z6" s="35">
        <f t="shared" ref="Z6:AH6" si="4">IF(Z7="",NA(),Z7)</f>
        <v>68.3</v>
      </c>
      <c r="AA6" s="35">
        <f t="shared" si="4"/>
        <v>68.84</v>
      </c>
      <c r="AB6" s="35">
        <f t="shared" si="4"/>
        <v>67.45</v>
      </c>
      <c r="AC6" s="35">
        <f t="shared" si="4"/>
        <v>96.53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1735.73</v>
      </c>
      <c r="BG6" s="35">
        <f t="shared" ref="BG6:BO6" si="7">IF(BG7="",NA(),BG7)</f>
        <v>1705.13</v>
      </c>
      <c r="BH6" s="35">
        <f t="shared" si="7"/>
        <v>1662.86</v>
      </c>
      <c r="BI6" s="34">
        <f t="shared" si="7"/>
        <v>0</v>
      </c>
      <c r="BJ6" s="35">
        <f t="shared" si="7"/>
        <v>456.6</v>
      </c>
      <c r="BK6" s="35">
        <f t="shared" si="7"/>
        <v>1574.53</v>
      </c>
      <c r="BL6" s="35">
        <f t="shared" si="7"/>
        <v>1209.95</v>
      </c>
      <c r="BM6" s="35">
        <f t="shared" si="7"/>
        <v>1136.5</v>
      </c>
      <c r="BN6" s="35">
        <f t="shared" si="7"/>
        <v>1118.56</v>
      </c>
      <c r="BO6" s="35">
        <f t="shared" si="7"/>
        <v>1111.31</v>
      </c>
      <c r="BP6" s="34" t="str">
        <f>IF(BP7="","",IF(BP7="-","【-】","【"&amp;SUBSTITUTE(TEXT(BP7,"#,##0.00"),"-","△")&amp;"】"))</f>
        <v>【728.30】</v>
      </c>
      <c r="BQ6" s="35">
        <f>IF(BQ7="",NA(),BQ7)</f>
        <v>62.64</v>
      </c>
      <c r="BR6" s="35">
        <f t="shared" ref="BR6:BZ6" si="8">IF(BR7="",NA(),BR7)</f>
        <v>64.06</v>
      </c>
      <c r="BS6" s="35">
        <f t="shared" si="8"/>
        <v>59.7</v>
      </c>
      <c r="BT6" s="35">
        <f t="shared" si="8"/>
        <v>49.1</v>
      </c>
      <c r="BU6" s="35">
        <f t="shared" si="8"/>
        <v>104.53</v>
      </c>
      <c r="BV6" s="35">
        <f t="shared" si="8"/>
        <v>57.36</v>
      </c>
      <c r="BW6" s="35">
        <f t="shared" si="8"/>
        <v>69.48</v>
      </c>
      <c r="BX6" s="35">
        <f t="shared" si="8"/>
        <v>71.650000000000006</v>
      </c>
      <c r="BY6" s="35">
        <f t="shared" si="8"/>
        <v>72.33</v>
      </c>
      <c r="BZ6" s="35">
        <f t="shared" si="8"/>
        <v>75.540000000000006</v>
      </c>
      <c r="CA6" s="34" t="str">
        <f>IF(CA7="","",IF(CA7="-","【-】","【"&amp;SUBSTITUTE(TEXT(CA7,"#,##0.00"),"-","△")&amp;"】"))</f>
        <v>【100.04】</v>
      </c>
      <c r="CB6" s="35">
        <f>IF(CB7="",NA(),CB7)</f>
        <v>264.16000000000003</v>
      </c>
      <c r="CC6" s="35">
        <f t="shared" ref="CC6:CK6" si="9">IF(CC7="",NA(),CC7)</f>
        <v>259.31</v>
      </c>
      <c r="CD6" s="35">
        <f t="shared" si="9"/>
        <v>284.44</v>
      </c>
      <c r="CE6" s="35">
        <f t="shared" si="9"/>
        <v>353.28</v>
      </c>
      <c r="CF6" s="35">
        <f t="shared" si="9"/>
        <v>166.68</v>
      </c>
      <c r="CG6" s="35">
        <f t="shared" si="9"/>
        <v>279.91000000000003</v>
      </c>
      <c r="CH6" s="35">
        <f t="shared" si="9"/>
        <v>220.67</v>
      </c>
      <c r="CI6" s="35">
        <f t="shared" si="9"/>
        <v>217.82</v>
      </c>
      <c r="CJ6" s="35">
        <f t="shared" si="9"/>
        <v>215.28</v>
      </c>
      <c r="CK6" s="35">
        <f t="shared" si="9"/>
        <v>207.96</v>
      </c>
      <c r="CL6" s="34" t="str">
        <f>IF(CL7="","",IF(CL7="-","【-】","【"&amp;SUBSTITUTE(TEXT(CL7,"#,##0.00"),"-","△")&amp;"】"))</f>
        <v>【137.82】</v>
      </c>
      <c r="CM6" s="35">
        <f>IF(CM7="",NA(),CM7)</f>
        <v>39.69</v>
      </c>
      <c r="CN6" s="35">
        <f t="shared" ref="CN6:CV6" si="10">IF(CN7="",NA(),CN7)</f>
        <v>41.6</v>
      </c>
      <c r="CO6" s="35">
        <f t="shared" si="10"/>
        <v>41.79</v>
      </c>
      <c r="CP6" s="35">
        <f t="shared" si="10"/>
        <v>43.78</v>
      </c>
      <c r="CQ6" s="35">
        <f t="shared" si="10"/>
        <v>43.91</v>
      </c>
      <c r="CR6" s="35">
        <f t="shared" si="10"/>
        <v>40.07</v>
      </c>
      <c r="CS6" s="35">
        <f t="shared" si="10"/>
        <v>55.81</v>
      </c>
      <c r="CT6" s="35">
        <f t="shared" si="10"/>
        <v>54.44</v>
      </c>
      <c r="CU6" s="35">
        <f t="shared" si="10"/>
        <v>54.67</v>
      </c>
      <c r="CV6" s="35">
        <f t="shared" si="10"/>
        <v>53.51</v>
      </c>
      <c r="CW6" s="34" t="str">
        <f>IF(CW7="","",IF(CW7="-","【-】","【"&amp;SUBSTITUTE(TEXT(CW7,"#,##0.00"),"-","△")&amp;"】"))</f>
        <v>【60.09】</v>
      </c>
      <c r="CX6" s="35">
        <f>IF(CX7="",NA(),CX7)</f>
        <v>75.23</v>
      </c>
      <c r="CY6" s="35">
        <f t="shared" ref="CY6:DG6" si="11">IF(CY7="",NA(),CY7)</f>
        <v>75.92</v>
      </c>
      <c r="CZ6" s="35">
        <f t="shared" si="11"/>
        <v>76.75</v>
      </c>
      <c r="DA6" s="35">
        <f t="shared" si="11"/>
        <v>76.319999999999993</v>
      </c>
      <c r="DB6" s="35">
        <f t="shared" si="11"/>
        <v>75.53</v>
      </c>
      <c r="DC6" s="35">
        <f t="shared" si="11"/>
        <v>66</v>
      </c>
      <c r="DD6" s="35">
        <f t="shared" si="11"/>
        <v>84.41</v>
      </c>
      <c r="DE6" s="35">
        <f t="shared" si="11"/>
        <v>84.2</v>
      </c>
      <c r="DF6" s="35">
        <f t="shared" si="11"/>
        <v>83.8</v>
      </c>
      <c r="DG6" s="35">
        <f t="shared" si="11"/>
        <v>83.91</v>
      </c>
      <c r="DH6" s="34" t="str">
        <f>IF(DH7="","",IF(DH7="-","【-】","【"&amp;SUBSTITUTE(TEXT(DH7,"#,##0.00"),"-","△")&amp;"】"))</f>
        <v>【94.90】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0.18</v>
      </c>
      <c r="EK6" s="35">
        <f t="shared" si="14"/>
        <v>7.0000000000000007E-2</v>
      </c>
      <c r="EL6" s="35">
        <f t="shared" si="14"/>
        <v>0.04</v>
      </c>
      <c r="EM6" s="35">
        <f t="shared" si="14"/>
        <v>0.11</v>
      </c>
      <c r="EN6" s="35">
        <f t="shared" si="14"/>
        <v>0.15</v>
      </c>
      <c r="EO6" s="34" t="str">
        <f>IF(EO7="","",IF(EO7="-","【-】","【"&amp;SUBSTITUTE(TEXT(EO7,"#,##0.00"),"-","△")&amp;"】"))</f>
        <v>【0.27】</v>
      </c>
    </row>
    <row r="7" spans="1:145" s="36" customFormat="1">
      <c r="A7" s="28"/>
      <c r="B7" s="37">
        <v>2016</v>
      </c>
      <c r="C7" s="37">
        <v>332160</v>
      </c>
      <c r="D7" s="37">
        <v>47</v>
      </c>
      <c r="E7" s="37">
        <v>17</v>
      </c>
      <c r="F7" s="37">
        <v>1</v>
      </c>
      <c r="G7" s="37">
        <v>0</v>
      </c>
      <c r="H7" s="37" t="s">
        <v>110</v>
      </c>
      <c r="I7" s="37" t="s">
        <v>111</v>
      </c>
      <c r="J7" s="37" t="s">
        <v>112</v>
      </c>
      <c r="K7" s="37" t="s">
        <v>113</v>
      </c>
      <c r="L7" s="37" t="s">
        <v>114</v>
      </c>
      <c r="M7" s="37"/>
      <c r="N7" s="38" t="s">
        <v>115</v>
      </c>
      <c r="O7" s="38" t="s">
        <v>116</v>
      </c>
      <c r="P7" s="38">
        <v>58.03</v>
      </c>
      <c r="Q7" s="38">
        <v>96.51</v>
      </c>
      <c r="R7" s="38">
        <v>3110</v>
      </c>
      <c r="S7" s="38">
        <v>35108</v>
      </c>
      <c r="T7" s="38">
        <v>66.459999999999994</v>
      </c>
      <c r="U7" s="38">
        <v>528.26</v>
      </c>
      <c r="V7" s="38">
        <v>20322</v>
      </c>
      <c r="W7" s="38">
        <v>7.05</v>
      </c>
      <c r="X7" s="38">
        <v>2882.55</v>
      </c>
      <c r="Y7" s="38">
        <v>67.430000000000007</v>
      </c>
      <c r="Z7" s="38">
        <v>68.3</v>
      </c>
      <c r="AA7" s="38">
        <v>68.84</v>
      </c>
      <c r="AB7" s="38">
        <v>67.45</v>
      </c>
      <c r="AC7" s="38">
        <v>96.53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1735.73</v>
      </c>
      <c r="BG7" s="38">
        <v>1705.13</v>
      </c>
      <c r="BH7" s="38">
        <v>1662.86</v>
      </c>
      <c r="BI7" s="38">
        <v>0</v>
      </c>
      <c r="BJ7" s="38">
        <v>456.6</v>
      </c>
      <c r="BK7" s="38">
        <v>1574.53</v>
      </c>
      <c r="BL7" s="38">
        <v>1209.95</v>
      </c>
      <c r="BM7" s="38">
        <v>1136.5</v>
      </c>
      <c r="BN7" s="38">
        <v>1118.56</v>
      </c>
      <c r="BO7" s="38">
        <v>1111.31</v>
      </c>
      <c r="BP7" s="38">
        <v>728.3</v>
      </c>
      <c r="BQ7" s="38">
        <v>62.64</v>
      </c>
      <c r="BR7" s="38">
        <v>64.06</v>
      </c>
      <c r="BS7" s="38">
        <v>59.7</v>
      </c>
      <c r="BT7" s="38">
        <v>49.1</v>
      </c>
      <c r="BU7" s="38">
        <v>104.53</v>
      </c>
      <c r="BV7" s="38">
        <v>57.36</v>
      </c>
      <c r="BW7" s="38">
        <v>69.48</v>
      </c>
      <c r="BX7" s="38">
        <v>71.650000000000006</v>
      </c>
      <c r="BY7" s="38">
        <v>72.33</v>
      </c>
      <c r="BZ7" s="38">
        <v>75.540000000000006</v>
      </c>
      <c r="CA7" s="38">
        <v>100.04</v>
      </c>
      <c r="CB7" s="38">
        <v>264.16000000000003</v>
      </c>
      <c r="CC7" s="38">
        <v>259.31</v>
      </c>
      <c r="CD7" s="38">
        <v>284.44</v>
      </c>
      <c r="CE7" s="38">
        <v>353.28</v>
      </c>
      <c r="CF7" s="38">
        <v>166.68</v>
      </c>
      <c r="CG7" s="38">
        <v>279.91000000000003</v>
      </c>
      <c r="CH7" s="38">
        <v>220.67</v>
      </c>
      <c r="CI7" s="38">
        <v>217.82</v>
      </c>
      <c r="CJ7" s="38">
        <v>215.28</v>
      </c>
      <c r="CK7" s="38">
        <v>207.96</v>
      </c>
      <c r="CL7" s="38">
        <v>137.82</v>
      </c>
      <c r="CM7" s="38">
        <v>39.69</v>
      </c>
      <c r="CN7" s="38">
        <v>41.6</v>
      </c>
      <c r="CO7" s="38">
        <v>41.79</v>
      </c>
      <c r="CP7" s="38">
        <v>43.78</v>
      </c>
      <c r="CQ7" s="38">
        <v>43.91</v>
      </c>
      <c r="CR7" s="38">
        <v>40.07</v>
      </c>
      <c r="CS7" s="38">
        <v>55.81</v>
      </c>
      <c r="CT7" s="38">
        <v>54.44</v>
      </c>
      <c r="CU7" s="38">
        <v>54.67</v>
      </c>
      <c r="CV7" s="38">
        <v>53.51</v>
      </c>
      <c r="CW7" s="38">
        <v>60.09</v>
      </c>
      <c r="CX7" s="38">
        <v>75.23</v>
      </c>
      <c r="CY7" s="38">
        <v>75.92</v>
      </c>
      <c r="CZ7" s="38">
        <v>76.75</v>
      </c>
      <c r="DA7" s="38">
        <v>76.319999999999993</v>
      </c>
      <c r="DB7" s="38">
        <v>75.53</v>
      </c>
      <c r="DC7" s="38">
        <v>66</v>
      </c>
      <c r="DD7" s="38">
        <v>84.41</v>
      </c>
      <c r="DE7" s="38">
        <v>84.2</v>
      </c>
      <c r="DF7" s="38">
        <v>83.8</v>
      </c>
      <c r="DG7" s="38">
        <v>83.91</v>
      </c>
      <c r="DH7" s="38">
        <v>94.9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0.18</v>
      </c>
      <c r="EK7" s="38">
        <v>7.0000000000000007E-2</v>
      </c>
      <c r="EL7" s="38">
        <v>0.04</v>
      </c>
      <c r="EM7" s="38">
        <v>0.11</v>
      </c>
      <c r="EN7" s="38">
        <v>0.15</v>
      </c>
      <c r="EO7" s="38">
        <v>0.27</v>
      </c>
    </row>
    <row r="8" spans="1:14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>
      <c r="A9" s="40"/>
      <c r="B9" s="40" t="s">
        <v>117</v>
      </c>
      <c r="C9" s="40" t="s">
        <v>118</v>
      </c>
      <c r="D9" s="40" t="s">
        <v>119</v>
      </c>
      <c r="E9" s="40" t="s">
        <v>120</v>
      </c>
      <c r="F9" s="40" t="s">
        <v>121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>
      <c r="A10" s="40" t="s">
        <v>60</v>
      </c>
      <c r="B10" s="41">
        <f>DATEVALUE($B$6-4&amp;"年1月1日")</f>
        <v>40909</v>
      </c>
      <c r="C10" s="41">
        <f>DATEVALUE($B$6-3&amp;"年1月1日")</f>
        <v>41275</v>
      </c>
      <c r="D10" s="41">
        <f>DATEVALUE($B$6-2&amp;"年1月1日")</f>
        <v>41640</v>
      </c>
      <c r="E10" s="41">
        <f>DATEVALUE($B$6-1&amp;"年1月1日")</f>
        <v>42005</v>
      </c>
      <c r="F10" s="41">
        <f>DATEVALUE($B$6&amp;"年1月1日")</f>
        <v>42370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dcterms:created xsi:type="dcterms:W3CDTF">2017-12-25T02:11:40Z</dcterms:created>
  <dcterms:modified xsi:type="dcterms:W3CDTF">2018-02-09T04:49:42Z</dcterms:modified>
  <cp:category/>
</cp:coreProperties>
</file>