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2.52\浅口市役所\01文書管理\2021年度\30上下水道部\10下水道課\03 調査・報告\04 財政課\経営比較分析\15_浅口市\下水道\"/>
    </mc:Choice>
  </mc:AlternateContent>
  <workbookProtection workbookAlgorithmName="SHA-512" workbookHashValue="x2e4hp40xNW8YIDGZDpkzdVX9yAyMT2AsRQA4OKRwQmkvkzsJsS4OY/7UUAxJzGPU4u/td2jvaYERHZD27XQvQ==" workbookSaltValue="kVOJspgLw5EjNG6bad0Qg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AL8" i="4" s="1"/>
  <c r="R6" i="5"/>
  <c r="Q6" i="5"/>
  <c r="W10" i="4" s="1"/>
  <c r="P6" i="5"/>
  <c r="O6" i="5"/>
  <c r="I10" i="4" s="1"/>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B10" i="4"/>
  <c r="AT8" i="4"/>
  <c r="AD8" i="4"/>
  <c r="W8" i="4"/>
  <c r="P8" i="4"/>
  <c r="I8" i="4"/>
  <c r="B8" i="4"/>
  <c r="B6"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<sst xmlns="http://schemas.openxmlformats.org/spreadsheetml/2006/main" count="319" uniqueCount="117">
  <si>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</si>
  <si>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</si>
  <si>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</si>
  <si>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</si>
  <si>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</si>
  <si>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</si>
  <si>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</si>
  <si>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</si>
  <si>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</si>
  <si>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</si>
  <si>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</si>
  <si>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</si>
  <si>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</si>
  <si>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</si>
  <si>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</si>
  <si>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</si>
  <si>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</si>
  <si>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</si>
  <si>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</si>
  <si>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</si>
  <si>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</si>
  <si>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</si>
  <si>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</si>
  <si>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</si>
  <si>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</si>
  <si>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</si>
  <si>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</si>
  <si>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</si>
  <si>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</si>
  <si>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</si>
  <si>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</si>
  <si>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</si>
  <si>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</si>
  <si>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</si>
  <si>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</si>
  <si>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</si>
  <si>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</si>
  <si>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</si>
  <si>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</si>
  <si>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</si>
  <si>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</si>
  <si>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</si>
  <si>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</si>
  <si>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</si>
  <si>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</si>
  <si>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</si>
  <si>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</si>
  <si>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</si>
  <si>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</si>
  <si>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</si>
  <si>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</si>
  <si>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</si>
  <si>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</si>
  <si>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</si>
  <si>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</si>
  <si>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</si>
  <si>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</si>
  <si>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</si>
  <si>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</si>
  <si>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</si>
  <si>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</si>
  <si>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</si>
  <si>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</si>
  <si>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</si>
  <si>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</si>
  <si>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</si>
  <si>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</si>
  <si>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</si>
  <si>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</si>
  <si>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</si>
  <si>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</si>
  <si>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</si>
  <si>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</si>
  <si>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</si>
  <si>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</si>
  <si>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</si>
  <si>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</si>
  <si>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</si>
  <si>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</si>
  <si>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</si>
  <si>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</si>
  <si>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</si>
  <si>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</si>
  <si>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</si>
  <si>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</si>
  <si>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</si>
  <si>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</si>
  <si>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</si>
  <si>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</si>
  <si>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</si>
  <si>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</si>
  <si>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</si>
  <si>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</si>
  <si>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</si>
  <si>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</si>
  <si>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</si>
  <si>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浅口市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</si>
  <si>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</si>
  <si>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</si>
  <si>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</si>
  <si>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</si>
  <si>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</si>
  <si>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</si>
  <si>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</si>
  <si>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</si>
  <si>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</si>
  <si>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</si>
  <si>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</si>
  <si>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</si>
  <si>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</si>
  <si>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</si>
  <si>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</si>
  <si>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</si>
  <si>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</si>
  <si>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建設開始年度が平成３年度であり、事業開始以前に造成した団地の設備を受贈したものもあるが、管渠については法定耐用年数を経過したものはない。今後の更新を見据え、ストックマネジメント計画に基づき主要管渠の調査・点検を行っている。
　有形固定資産減価償却率については、特に処理場の機械の償却率が高いため、現在進行している長寿命化によって改善していく予定である。</t>
    <rPh sb="1" eb="7">
      <t>ケンセツカイシネンド</t>
    </rPh>
    <rPh sb="8" eb="10">
      <t>ヘイセイ</t>
    </rPh>
    <rPh sb="11" eb="13">
      <t>ネンド</t>
    </rPh>
    <rPh sb="45" eb="47">
      <t>カンキョ</t>
    </rPh>
    <rPh sb="52" eb="58">
      <t>ホウテイタイヨウネンスウ</t>
    </rPh>
    <rPh sb="59" eb="61">
      <t>ケイカ</t>
    </rPh>
    <rPh sb="69" eb="71">
      <t>コンゴ</t>
    </rPh>
    <rPh sb="72" eb="74">
      <t>コウシン</t>
    </rPh>
    <rPh sb="75" eb="77">
      <t>ミス</t>
    </rPh>
    <rPh sb="89" eb="91">
      <t>ケイカク</t>
    </rPh>
    <rPh sb="92" eb="93">
      <t>モト</t>
    </rPh>
    <rPh sb="95" eb="99">
      <t>シュヨウカンキョ</t>
    </rPh>
    <rPh sb="100" eb="102">
      <t>チョウサ</t>
    </rPh>
    <rPh sb="103" eb="105">
      <t>テンケン</t>
    </rPh>
    <rPh sb="106" eb="107">
      <t>オコナ</t>
    </rPh>
    <rPh sb="114" eb="125">
      <t>ユウケイコテイシサンゲンカショウキャクリツ</t>
    </rPh>
    <rPh sb="131" eb="132">
      <t>トク</t>
    </rPh>
    <rPh sb="133" eb="136">
      <t>ショリジョウ</t>
    </rPh>
    <rPh sb="137" eb="139">
      <t>キカイ</t>
    </rPh>
    <rPh sb="140" eb="143">
      <t>ショウキャクリツ</t>
    </rPh>
    <rPh sb="144" eb="145">
      <t>タカ</t>
    </rPh>
    <rPh sb="149" eb="151">
      <t>ゲンザイ</t>
    </rPh>
    <rPh sb="151" eb="153">
      <t>シンコウ</t>
    </rPh>
    <rPh sb="157" eb="161">
      <t>チョウジュミョウカ</t>
    </rPh>
    <rPh sb="165" eb="167">
      <t>カイゼン</t>
    </rPh>
    <rPh sb="171" eb="173">
      <t>ヨテイ</t>
    </rPh>
    <phoneticPr fontId="4"/>
  </si>
  <si>
    <t>　使用料収入はほぼ横ばいであり、一般会計からの繰入金に対する依存度も高く、流動比率が低いため、将来的な改築・更新のための財源を確保できるよう計画していく必要がある。
　また、今後の人口減少に伴い使用料収入が減少する可能性が高いので、短期的には水洗化率の向上、長期的には使用料改定の検討も視野に入れた収入面での強化を図るとともに、長寿命化・ストックマネジメントの実施による修繕費抑制、処理場維持管理・汚泥処理の安価な方法を検討するなど支出の削減にも努めていく。</t>
    <rPh sb="1" eb="6">
      <t>シヨウリョウシュウニュウ</t>
    </rPh>
    <rPh sb="9" eb="10">
      <t>ヨコ</t>
    </rPh>
    <rPh sb="16" eb="20">
      <t>イッパンカイケイ</t>
    </rPh>
    <rPh sb="23" eb="26">
      <t>クリイレキン</t>
    </rPh>
    <rPh sb="27" eb="28">
      <t>タイ</t>
    </rPh>
    <rPh sb="30" eb="33">
      <t>イゾンド</t>
    </rPh>
    <rPh sb="34" eb="35">
      <t>タカ</t>
    </rPh>
    <rPh sb="37" eb="41">
      <t>リュウドウヒリツ</t>
    </rPh>
    <rPh sb="42" eb="43">
      <t>ヒク</t>
    </rPh>
    <rPh sb="47" eb="50">
      <t>ショウライテキ</t>
    </rPh>
    <rPh sb="51" eb="53">
      <t>カイチク</t>
    </rPh>
    <rPh sb="54" eb="56">
      <t>コウシン</t>
    </rPh>
    <rPh sb="60" eb="62">
      <t>ザイゲン</t>
    </rPh>
    <rPh sb="63" eb="65">
      <t>カクホ</t>
    </rPh>
    <rPh sb="70" eb="72">
      <t>ケイカク</t>
    </rPh>
    <rPh sb="76" eb="78">
      <t>ヒツヨウ</t>
    </rPh>
    <rPh sb="87" eb="89">
      <t>コンゴ</t>
    </rPh>
    <rPh sb="90" eb="94">
      <t>ジンコウゲンショウ</t>
    </rPh>
    <rPh sb="95" eb="96">
      <t>トモナ</t>
    </rPh>
    <rPh sb="97" eb="102">
      <t>シヨウリョウシュウニュウ</t>
    </rPh>
    <rPh sb="103" eb="105">
      <t>ゲンショウ</t>
    </rPh>
    <rPh sb="107" eb="110">
      <t>カノウセイ</t>
    </rPh>
    <rPh sb="111" eb="112">
      <t>タカ</t>
    </rPh>
    <rPh sb="116" eb="119">
      <t>タンキテキ</t>
    </rPh>
    <rPh sb="121" eb="125">
      <t>スイセンカリツ</t>
    </rPh>
    <rPh sb="126" eb="128">
      <t>コウジョウ</t>
    </rPh>
    <rPh sb="129" eb="132">
      <t>チョウキテキ</t>
    </rPh>
    <rPh sb="134" eb="137">
      <t>シヨウリョウ</t>
    </rPh>
    <rPh sb="137" eb="139">
      <t>カイテイ</t>
    </rPh>
    <rPh sb="140" eb="142">
      <t>ケントウ</t>
    </rPh>
    <rPh sb="143" eb="145">
      <t>シヤ</t>
    </rPh>
    <rPh sb="146" eb="147">
      <t>イ</t>
    </rPh>
    <rPh sb="149" eb="152">
      <t>シュウニュウメン</t>
    </rPh>
    <rPh sb="154" eb="156">
      <t>キョウカ</t>
    </rPh>
    <rPh sb="157" eb="158">
      <t>ハカ</t>
    </rPh>
    <rPh sb="164" eb="168">
      <t>チョウジュミョウカ</t>
    </rPh>
    <rPh sb="180" eb="182">
      <t>ジッシ</t>
    </rPh>
    <rPh sb="185" eb="188">
      <t>シュウゼンヒ</t>
    </rPh>
    <rPh sb="188" eb="190">
      <t>ヨクセイ</t>
    </rPh>
    <phoneticPr fontId="4"/>
  </si>
  <si>
    <t>　①経常収支比率は100%を超えており、⑤経費回収率も100%となっているため、また、②累積欠損金比率は0%であり、④企業債残高対事業規模比率も低い水準にあるため、現在のところ収支の面では良好と思われる。
　ただし、③流動比率が類似団体と比べても低く、収支の額やタイミングを意識して行動する必要があり、流動資産の比率を高められる方法を検討する必要がある。
　⑥汚水処理原価も類似団体と比べて低い値になっているが、将来的には人口減少に伴い有収水量も減少する可能性が高いため、随時、維持管理費の削減についての検討を行っていく。
　⑦施設利用率は平均を下回っているが、面整備はほぼ終了しているため、処理場の統廃合を含め利用率を向上させる方法について検討が必要である。
　⑧水洗化率は類似団体とほぼ同じ水準だが、さらなる向上のため引き続き広報等によって接続を呼びかけていく。</t>
    <rPh sb="2" eb="8">
      <t>ケイジョウシュウシヒリツ</t>
    </rPh>
    <rPh sb="14" eb="15">
      <t>コ</t>
    </rPh>
    <rPh sb="21" eb="26">
      <t>ケイヒカイシュウリツ</t>
    </rPh>
    <rPh sb="44" eb="51">
      <t>ルイセキケッソンキンヒリツ</t>
    </rPh>
    <rPh sb="59" eb="64">
      <t>キギョウサイザンダカ</t>
    </rPh>
    <rPh sb="64" eb="65">
      <t>タイ</t>
    </rPh>
    <rPh sb="65" eb="71">
      <t>ジギョウキボヒリツ</t>
    </rPh>
    <rPh sb="72" eb="73">
      <t>ヒク</t>
    </rPh>
    <rPh sb="74" eb="76">
      <t>スイジュン</t>
    </rPh>
    <rPh sb="82" eb="84">
      <t>ゲンザイ</t>
    </rPh>
    <rPh sb="88" eb="90">
      <t>シュウシ</t>
    </rPh>
    <rPh sb="91" eb="92">
      <t>メン</t>
    </rPh>
    <rPh sb="94" eb="96">
      <t>リョウコウ</t>
    </rPh>
    <rPh sb="97" eb="98">
      <t>オモ</t>
    </rPh>
    <rPh sb="109" eb="113">
      <t>リュウドウヒリツ</t>
    </rPh>
    <rPh sb="114" eb="118">
      <t>ルイジダンタイ</t>
    </rPh>
    <rPh sb="119" eb="120">
      <t>クラ</t>
    </rPh>
    <rPh sb="123" eb="124">
      <t>ヒク</t>
    </rPh>
    <rPh sb="126" eb="128">
      <t>シュウシ</t>
    </rPh>
    <rPh sb="129" eb="130">
      <t>ガク</t>
    </rPh>
    <rPh sb="137" eb="139">
      <t>イシキ</t>
    </rPh>
    <rPh sb="141" eb="143">
      <t>コウドウ</t>
    </rPh>
    <rPh sb="145" eb="147">
      <t>ヒツヨウ</t>
    </rPh>
    <rPh sb="151" eb="155">
      <t>リュウドウシサン</t>
    </rPh>
    <rPh sb="156" eb="158">
      <t>ヒリツ</t>
    </rPh>
    <rPh sb="159" eb="160">
      <t>タカ</t>
    </rPh>
    <rPh sb="164" eb="166">
      <t>ホウホウ</t>
    </rPh>
    <rPh sb="167" eb="169">
      <t>ケントウ</t>
    </rPh>
    <rPh sb="171" eb="173">
      <t>ヒツヨウ</t>
    </rPh>
    <rPh sb="180" eb="186">
      <t>オスイショリゲンカ</t>
    </rPh>
    <rPh sb="187" eb="191">
      <t>ルイジダンタイ</t>
    </rPh>
    <rPh sb="192" eb="193">
      <t>クラ</t>
    </rPh>
    <rPh sb="195" eb="196">
      <t>ヒク</t>
    </rPh>
    <rPh sb="197" eb="198">
      <t>アタイ</t>
    </rPh>
    <rPh sb="206" eb="209">
      <t>ショウライテキ</t>
    </rPh>
    <rPh sb="211" eb="215">
      <t>ジンコウゲンショウ</t>
    </rPh>
    <rPh sb="216" eb="217">
      <t>トモナ</t>
    </rPh>
    <rPh sb="218" eb="222">
      <t>ユウシュウスイリョウ</t>
    </rPh>
    <rPh sb="223" eb="225">
      <t>ゲンショウ</t>
    </rPh>
    <rPh sb="227" eb="230">
      <t>カノウセイ</t>
    </rPh>
    <rPh sb="231" eb="232">
      <t>タカ</t>
    </rPh>
    <rPh sb="236" eb="238">
      <t>ズイジ</t>
    </rPh>
    <rPh sb="239" eb="244">
      <t>イジカンリヒ</t>
    </rPh>
    <rPh sb="245" eb="247">
      <t>サクゲン</t>
    </rPh>
    <rPh sb="252" eb="254">
      <t>ケントウ</t>
    </rPh>
    <rPh sb="255" eb="256">
      <t>オコナ</t>
    </rPh>
    <rPh sb="264" eb="269">
      <t>シセツリヨウリツ</t>
    </rPh>
    <rPh sb="270" eb="272">
      <t>ヘイキン</t>
    </rPh>
    <rPh sb="273" eb="275">
      <t>シタマワ</t>
    </rPh>
    <rPh sb="281" eb="284">
      <t>メンセイビ</t>
    </rPh>
    <rPh sb="287" eb="289">
      <t>シュウリョウ</t>
    </rPh>
    <rPh sb="296" eb="299">
      <t>ショリジョウ</t>
    </rPh>
    <rPh sb="300" eb="303">
      <t>トウハイゴウ</t>
    </rPh>
    <rPh sb="304" eb="305">
      <t>フク</t>
    </rPh>
    <rPh sb="306" eb="309">
      <t>リヨウリツ</t>
    </rPh>
    <rPh sb="310" eb="312">
      <t>コウジョウ</t>
    </rPh>
    <rPh sb="315" eb="317">
      <t>ホウホウ</t>
    </rPh>
    <rPh sb="321" eb="323">
      <t>ケントウ</t>
    </rPh>
    <rPh sb="324" eb="326">
      <t>ヒツヨウ</t>
    </rPh>
    <rPh sb="333" eb="337">
      <t>スイセンカリツ</t>
    </rPh>
    <rPh sb="338" eb="342">
      <t>ルイジダンタイ</t>
    </rPh>
    <rPh sb="345" eb="346">
      <t>オナ</t>
    </rPh>
    <rPh sb="347" eb="349">
      <t>スイジュン</t>
    </rPh>
    <rPh sb="356" eb="358">
      <t>コウジョウ</t>
    </rPh>
    <rPh sb="361" eb="362">
      <t>ヒ</t>
    </rPh>
    <rPh sb="363" eb="364">
      <t>ツヅ</t>
    </rPh>
    <rPh sb="365" eb="368">
      <t>コウホウトウ</t>
    </rPh>
    <rPh sb="372" eb="374">
      <t>セツゾク</t>
    </rPh>
    <rPh sb="375" eb="376">
      <t>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</si>
</sst>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2B6-4F92-8CF1-7C355EADE22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c:ext xmlns:c16="http://schemas.microsoft.com/office/drawing/2014/chart" uri="{C3380CC4-5D6E-409C-BE32-E72D297353CC}">
              <c16:uniqueId val="{00000001-52B6-4F92-8CF1-7C355EADE22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108.3</c:v>
                </c:pt>
              </c:numCache>
            </c:numRef>
          </c:val>
          <c:extLst>
            <c:ext xmlns:c16="http://schemas.microsoft.com/office/drawing/2014/chart" uri="{C3380CC4-5D6E-409C-BE32-E72D297353CC}">
              <c16:uniqueId val="{00000000-DDCC-4261-87EE-E8836CE5D2F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c:ext xmlns:c16="http://schemas.microsoft.com/office/drawing/2014/chart" uri="{C3380CC4-5D6E-409C-BE32-E72D297353CC}">
              <c16:uniqueId val="{00000001-DDCC-4261-87EE-E8836CE5D2F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48.45</c:v>
                </c:pt>
              </c:numCache>
            </c:numRef>
          </c:val>
          <c:extLst>
            <c:ext xmlns:c16="http://schemas.microsoft.com/office/drawing/2014/chart" uri="{C3380CC4-5D6E-409C-BE32-E72D297353CC}">
              <c16:uniqueId val="{00000000-50D5-4201-8B27-79B791474A9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c:ext xmlns:c16="http://schemas.microsoft.com/office/drawing/2014/chart" uri="{C3380CC4-5D6E-409C-BE32-E72D297353CC}">
              <c16:uniqueId val="{00000001-50D5-4201-8B27-79B791474A9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0AC-47E8-B3E3-7804C996721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C0AC-47E8-B3E3-7804C996721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384-46E8-A7C0-C6E0F19DD07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c:ext xmlns:c16="http://schemas.microsoft.com/office/drawing/2014/chart" uri="{C3380CC4-5D6E-409C-BE32-E72D297353CC}">
              <c16:uniqueId val="{00000001-E384-46E8-A7C0-C6E0F19DD07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16.43</c:v>
                </c:pt>
              </c:numCache>
            </c:numRef>
          </c:val>
          <c:extLst>
            <c:ext xmlns:c16="http://schemas.microsoft.com/office/drawing/2014/chart" uri="{C3380CC4-5D6E-409C-BE32-E72D297353CC}">
              <c16:uniqueId val="{00000000-0CDC-448A-BD48-D214E502CFB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c:ext xmlns:c16="http://schemas.microsoft.com/office/drawing/2014/chart" uri="{C3380CC4-5D6E-409C-BE32-E72D297353CC}">
              <c16:uniqueId val="{00000001-0CDC-448A-BD48-D214E502CFB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106.63</c:v>
                </c:pt>
              </c:numCache>
            </c:numRef>
          </c:val>
          <c:extLst>
            <c:ext xmlns:c16="http://schemas.microsoft.com/office/drawing/2014/chart" uri="{C3380CC4-5D6E-409C-BE32-E72D297353CC}">
              <c16:uniqueId val="{00000000-C5C5-4584-91F8-2818DBB794F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c:ext xmlns:c16="http://schemas.microsoft.com/office/drawing/2014/chart" uri="{C3380CC4-5D6E-409C-BE32-E72D297353CC}">
              <c16:uniqueId val="{00000001-C5C5-4584-91F8-2818DBB794F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2D78-4850-8775-AB84ED921FC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c:ext xmlns:c16="http://schemas.microsoft.com/office/drawing/2014/chart" uri="{C3380CC4-5D6E-409C-BE32-E72D297353CC}">
              <c16:uniqueId val="{00000001-2D78-4850-8775-AB84ED921FC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157.71</c:v>
                </c:pt>
              </c:numCache>
            </c:numRef>
          </c:val>
          <c:extLst>
            <c:ext xmlns:c16="http://schemas.microsoft.com/office/drawing/2014/chart" uri="{C3380CC4-5D6E-409C-BE32-E72D297353CC}">
              <c16:uniqueId val="{00000000-F613-473E-AB73-44779E3A43C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c:ext xmlns:c16="http://schemas.microsoft.com/office/drawing/2014/chart" uri="{C3380CC4-5D6E-409C-BE32-E72D297353CC}">
              <c16:uniqueId val="{00000001-F613-473E-AB73-44779E3A43C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27.33</c:v>
                </c:pt>
              </c:numCache>
            </c:numRef>
          </c:val>
          <c:extLst>
            <c:ext xmlns:c16="http://schemas.microsoft.com/office/drawing/2014/chart" uri="{C3380CC4-5D6E-409C-BE32-E72D297353CC}">
              <c16:uniqueId val="{00000000-1916-498E-AE3E-15004A245A8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c:ext xmlns:c16="http://schemas.microsoft.com/office/drawing/2014/chart" uri="{C3380CC4-5D6E-409C-BE32-E72D297353CC}">
              <c16:uniqueId val="{00000001-1916-498E-AE3E-15004A245A8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81.540000000000006</c:v>
                </c:pt>
              </c:numCache>
            </c:numRef>
          </c:val>
          <c:extLst>
            <c:ext xmlns:c16="http://schemas.microsoft.com/office/drawing/2014/chart" uri="{C3380CC4-5D6E-409C-BE32-E72D297353CC}">
              <c16:uniqueId val="{00000000-672C-4BE1-AA9B-C790A0D72FB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c:ext xmlns:c16="http://schemas.microsoft.com/office/drawing/2014/chart" uri="{C3380CC4-5D6E-409C-BE32-E72D297353CC}">
              <c16:uniqueId val="{00000001-672C-4BE1-AA9B-C790A0D72FB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岡山県　浅口市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33965</v>
      </c>
      <c r="AM8" s="51"/>
      <c r="AN8" s="51"/>
      <c r="AO8" s="51"/>
      <c r="AP8" s="51"/>
      <c r="AQ8" s="51"/>
      <c r="AR8" s="51"/>
      <c r="AS8" s="51"/>
      <c r="AT8" s="46">
        <f>データ!T6</f>
        <v>66.459999999999994</v>
      </c>
      <c r="AU8" s="46"/>
      <c r="AV8" s="46"/>
      <c r="AW8" s="46"/>
      <c r="AX8" s="46"/>
      <c r="AY8" s="46"/>
      <c r="AZ8" s="46"/>
      <c r="BA8" s="46"/>
      <c r="BB8" s="46">
        <f>データ!U6</f>
        <v>511.06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68.52</v>
      </c>
      <c r="J10" s="46"/>
      <c r="K10" s="46"/>
      <c r="L10" s="46"/>
      <c r="M10" s="46"/>
      <c r="N10" s="46"/>
      <c r="O10" s="46"/>
      <c r="P10" s="46">
        <f>データ!P6</f>
        <v>14.44</v>
      </c>
      <c r="Q10" s="46"/>
      <c r="R10" s="46"/>
      <c r="S10" s="46"/>
      <c r="T10" s="46"/>
      <c r="U10" s="46"/>
      <c r="V10" s="46"/>
      <c r="W10" s="46">
        <f>データ!Q6</f>
        <v>106.83</v>
      </c>
      <c r="X10" s="46"/>
      <c r="Y10" s="46"/>
      <c r="Z10" s="46"/>
      <c r="AA10" s="46"/>
      <c r="AB10" s="46"/>
      <c r="AC10" s="46"/>
      <c r="AD10" s="51">
        <f>データ!R6</f>
        <v>3260</v>
      </c>
      <c r="AE10" s="51"/>
      <c r="AF10" s="51"/>
      <c r="AG10" s="51"/>
      <c r="AH10" s="51"/>
      <c r="AI10" s="51"/>
      <c r="AJ10" s="51"/>
      <c r="AK10" s="2"/>
      <c r="AL10" s="51">
        <f>データ!V6</f>
        <v>4887</v>
      </c>
      <c r="AM10" s="51"/>
      <c r="AN10" s="51"/>
      <c r="AO10" s="51"/>
      <c r="AP10" s="51"/>
      <c r="AQ10" s="51"/>
      <c r="AR10" s="51"/>
      <c r="AS10" s="51"/>
      <c r="AT10" s="46">
        <f>データ!W6</f>
        <v>2.2200000000000002</v>
      </c>
      <c r="AU10" s="46"/>
      <c r="AV10" s="46"/>
      <c r="AW10" s="46"/>
      <c r="AX10" s="46"/>
      <c r="AY10" s="46"/>
      <c r="AZ10" s="46"/>
      <c r="BA10" s="46"/>
      <c r="BB10" s="46">
        <f>データ!X6</f>
        <v>2201.35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bkYtRcX7VpUXooRKff4WHb88RfR/iozvk9n7LvIjCHz5Hq5kwrNN/An0WPMhTkJ37PhJhlKDzslf8AiIjYNkug==" saltValue="9Eep+MZbjB6yCVuQsbKsj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332160</v>
      </c>
      <c r="D6" s="33">
        <f t="shared" si="3"/>
        <v>46</v>
      </c>
      <c r="E6" s="33">
        <f t="shared" si="3"/>
        <v>17</v>
      </c>
      <c r="F6" s="33">
        <f t="shared" si="3"/>
        <v>4</v>
      </c>
      <c r="G6" s="33">
        <f t="shared" si="3"/>
        <v>0</v>
      </c>
      <c r="H6" s="33" t="str">
        <f t="shared" si="3"/>
        <v>岡山県　浅口市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68.52</v>
      </c>
      <c r="P6" s="34">
        <f t="shared" si="3"/>
        <v>14.44</v>
      </c>
      <c r="Q6" s="34">
        <f t="shared" si="3"/>
        <v>106.83</v>
      </c>
      <c r="R6" s="34">
        <f t="shared" si="3"/>
        <v>3260</v>
      </c>
      <c r="S6" s="34">
        <f t="shared" si="3"/>
        <v>33965</v>
      </c>
      <c r="T6" s="34">
        <f t="shared" si="3"/>
        <v>66.459999999999994</v>
      </c>
      <c r="U6" s="34">
        <f t="shared" si="3"/>
        <v>511.06</v>
      </c>
      <c r="V6" s="34">
        <f t="shared" si="3"/>
        <v>4887</v>
      </c>
      <c r="W6" s="34">
        <f t="shared" si="3"/>
        <v>2.2200000000000002</v>
      </c>
      <c r="X6" s="34">
        <f t="shared" si="3"/>
        <v>2201.35</v>
      </c>
      <c r="Y6" s="35" t="str">
        <f>IF(Y7="",NA(),Y7)</f>
        <v>-</v>
      </c>
      <c r="Z6" s="35" t="str">
        <f t="shared" ref="Z6:AH6" si="4">IF(Z7="",NA(),Z7)</f>
        <v>-</v>
      </c>
      <c r="AA6" s="35" t="str">
        <f t="shared" si="4"/>
        <v>-</v>
      </c>
      <c r="AB6" s="35" t="str">
        <f t="shared" si="4"/>
        <v>-</v>
      </c>
      <c r="AC6" s="35">
        <f t="shared" si="4"/>
        <v>108.3</v>
      </c>
      <c r="AD6" s="35" t="str">
        <f t="shared" si="4"/>
        <v>-</v>
      </c>
      <c r="AE6" s="35" t="str">
        <f t="shared" si="4"/>
        <v>-</v>
      </c>
      <c r="AF6" s="35" t="str">
        <f t="shared" si="4"/>
        <v>-</v>
      </c>
      <c r="AG6" s="35" t="str">
        <f t="shared" si="4"/>
        <v>-</v>
      </c>
      <c r="AH6" s="35">
        <f t="shared" si="4"/>
        <v>105.78</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63.96</v>
      </c>
      <c r="AT6" s="34" t="str">
        <f>IF(AT7="","",IF(AT7="-","【-】","【"&amp;SUBSTITUTE(TEXT(AT7,"#,##0.00"),"-","△")&amp;"】"))</f>
        <v>【61.55】</v>
      </c>
      <c r="AU6" s="35" t="str">
        <f>IF(AU7="",NA(),AU7)</f>
        <v>-</v>
      </c>
      <c r="AV6" s="35" t="str">
        <f t="shared" ref="AV6:BD6" si="6">IF(AV7="",NA(),AV7)</f>
        <v>-</v>
      </c>
      <c r="AW6" s="35" t="str">
        <f t="shared" si="6"/>
        <v>-</v>
      </c>
      <c r="AX6" s="35" t="str">
        <f t="shared" si="6"/>
        <v>-</v>
      </c>
      <c r="AY6" s="35">
        <f t="shared" si="6"/>
        <v>16.43</v>
      </c>
      <c r="AZ6" s="35" t="str">
        <f t="shared" si="6"/>
        <v>-</v>
      </c>
      <c r="BA6" s="35" t="str">
        <f t="shared" si="6"/>
        <v>-</v>
      </c>
      <c r="BB6" s="35" t="str">
        <f t="shared" si="6"/>
        <v>-</v>
      </c>
      <c r="BC6" s="35" t="str">
        <f t="shared" si="6"/>
        <v>-</v>
      </c>
      <c r="BD6" s="35">
        <f t="shared" si="6"/>
        <v>44.24</v>
      </c>
      <c r="BE6" s="34" t="str">
        <f>IF(BE7="","",IF(BE7="-","【-】","【"&amp;SUBSTITUTE(TEXT(BE7,"#,##0.00"),"-","△")&amp;"】"))</f>
        <v>【45.34】</v>
      </c>
      <c r="BF6" s="35" t="str">
        <f>IF(BF7="",NA(),BF7)</f>
        <v>-</v>
      </c>
      <c r="BG6" s="35" t="str">
        <f t="shared" ref="BG6:BO6" si="7">IF(BG7="",NA(),BG7)</f>
        <v>-</v>
      </c>
      <c r="BH6" s="35" t="str">
        <f t="shared" si="7"/>
        <v>-</v>
      </c>
      <c r="BI6" s="35" t="str">
        <f t="shared" si="7"/>
        <v>-</v>
      </c>
      <c r="BJ6" s="35">
        <f t="shared" si="7"/>
        <v>106.63</v>
      </c>
      <c r="BK6" s="35" t="str">
        <f t="shared" si="7"/>
        <v>-</v>
      </c>
      <c r="BL6" s="35" t="str">
        <f t="shared" si="7"/>
        <v>-</v>
      </c>
      <c r="BM6" s="35" t="str">
        <f t="shared" si="7"/>
        <v>-</v>
      </c>
      <c r="BN6" s="35" t="str">
        <f t="shared" si="7"/>
        <v>-</v>
      </c>
      <c r="BO6" s="35">
        <f t="shared" si="7"/>
        <v>1258.43</v>
      </c>
      <c r="BP6" s="34" t="str">
        <f>IF(BP7="","",IF(BP7="-","【-】","【"&amp;SUBSTITUTE(TEXT(BP7,"#,##0.00"),"-","△")&amp;"】"))</f>
        <v>【1,260.21】</v>
      </c>
      <c r="BQ6" s="35" t="str">
        <f>IF(BQ7="",NA(),BQ7)</f>
        <v>-</v>
      </c>
      <c r="BR6" s="35" t="str">
        <f t="shared" ref="BR6:BZ6" si="8">IF(BR7="",NA(),BR7)</f>
        <v>-</v>
      </c>
      <c r="BS6" s="35" t="str">
        <f t="shared" si="8"/>
        <v>-</v>
      </c>
      <c r="BT6" s="35" t="str">
        <f t="shared" si="8"/>
        <v>-</v>
      </c>
      <c r="BU6" s="35">
        <f t="shared" si="8"/>
        <v>100</v>
      </c>
      <c r="BV6" s="35" t="str">
        <f t="shared" si="8"/>
        <v>-</v>
      </c>
      <c r="BW6" s="35" t="str">
        <f t="shared" si="8"/>
        <v>-</v>
      </c>
      <c r="BX6" s="35" t="str">
        <f t="shared" si="8"/>
        <v>-</v>
      </c>
      <c r="BY6" s="35" t="str">
        <f t="shared" si="8"/>
        <v>-</v>
      </c>
      <c r="BZ6" s="35">
        <f t="shared" si="8"/>
        <v>73.36</v>
      </c>
      <c r="CA6" s="34" t="str">
        <f>IF(CA7="","",IF(CA7="-","【-】","【"&amp;SUBSTITUTE(TEXT(CA7,"#,##0.00"),"-","△")&amp;"】"))</f>
        <v>【75.29】</v>
      </c>
      <c r="CB6" s="35" t="str">
        <f>IF(CB7="",NA(),CB7)</f>
        <v>-</v>
      </c>
      <c r="CC6" s="35" t="str">
        <f t="shared" ref="CC6:CK6" si="9">IF(CC7="",NA(),CC7)</f>
        <v>-</v>
      </c>
      <c r="CD6" s="35" t="str">
        <f t="shared" si="9"/>
        <v>-</v>
      </c>
      <c r="CE6" s="35" t="str">
        <f t="shared" si="9"/>
        <v>-</v>
      </c>
      <c r="CF6" s="35">
        <f t="shared" si="9"/>
        <v>157.71</v>
      </c>
      <c r="CG6" s="35" t="str">
        <f t="shared" si="9"/>
        <v>-</v>
      </c>
      <c r="CH6" s="35" t="str">
        <f t="shared" si="9"/>
        <v>-</v>
      </c>
      <c r="CI6" s="35" t="str">
        <f t="shared" si="9"/>
        <v>-</v>
      </c>
      <c r="CJ6" s="35" t="str">
        <f t="shared" si="9"/>
        <v>-</v>
      </c>
      <c r="CK6" s="35">
        <f t="shared" si="9"/>
        <v>224.88</v>
      </c>
      <c r="CL6" s="34" t="str">
        <f>IF(CL7="","",IF(CL7="-","【-】","【"&amp;SUBSTITUTE(TEXT(CL7,"#,##0.00"),"-","△")&amp;"】"))</f>
        <v>【215.41】</v>
      </c>
      <c r="CM6" s="35" t="str">
        <f>IF(CM7="",NA(),CM7)</f>
        <v>-</v>
      </c>
      <c r="CN6" s="35" t="str">
        <f t="shared" ref="CN6:CV6" si="10">IF(CN7="",NA(),CN7)</f>
        <v>-</v>
      </c>
      <c r="CO6" s="35" t="str">
        <f t="shared" si="10"/>
        <v>-</v>
      </c>
      <c r="CP6" s="35" t="str">
        <f t="shared" si="10"/>
        <v>-</v>
      </c>
      <c r="CQ6" s="35">
        <f t="shared" si="10"/>
        <v>27.33</v>
      </c>
      <c r="CR6" s="35" t="str">
        <f t="shared" si="10"/>
        <v>-</v>
      </c>
      <c r="CS6" s="35" t="str">
        <f t="shared" si="10"/>
        <v>-</v>
      </c>
      <c r="CT6" s="35" t="str">
        <f t="shared" si="10"/>
        <v>-</v>
      </c>
      <c r="CU6" s="35" t="str">
        <f t="shared" si="10"/>
        <v>-</v>
      </c>
      <c r="CV6" s="35">
        <f t="shared" si="10"/>
        <v>42.4</v>
      </c>
      <c r="CW6" s="34" t="str">
        <f>IF(CW7="","",IF(CW7="-","【-】","【"&amp;SUBSTITUTE(TEXT(CW7,"#,##0.00"),"-","△")&amp;"】"))</f>
        <v>【42.90】</v>
      </c>
      <c r="CX6" s="35" t="str">
        <f>IF(CX7="",NA(),CX7)</f>
        <v>-</v>
      </c>
      <c r="CY6" s="35" t="str">
        <f t="shared" ref="CY6:DG6" si="11">IF(CY7="",NA(),CY7)</f>
        <v>-</v>
      </c>
      <c r="CZ6" s="35" t="str">
        <f t="shared" si="11"/>
        <v>-</v>
      </c>
      <c r="DA6" s="35" t="str">
        <f t="shared" si="11"/>
        <v>-</v>
      </c>
      <c r="DB6" s="35">
        <f t="shared" si="11"/>
        <v>81.540000000000006</v>
      </c>
      <c r="DC6" s="35" t="str">
        <f t="shared" si="11"/>
        <v>-</v>
      </c>
      <c r="DD6" s="35" t="str">
        <f t="shared" si="11"/>
        <v>-</v>
      </c>
      <c r="DE6" s="35" t="str">
        <f t="shared" si="11"/>
        <v>-</v>
      </c>
      <c r="DF6" s="35" t="str">
        <f t="shared" si="11"/>
        <v>-</v>
      </c>
      <c r="DG6" s="35">
        <f t="shared" si="11"/>
        <v>84.19</v>
      </c>
      <c r="DH6" s="34" t="str">
        <f>IF(DH7="","",IF(DH7="-","【-】","【"&amp;SUBSTITUTE(TEXT(DH7,"#,##0.00"),"-","△")&amp;"】"))</f>
        <v>【84.75】</v>
      </c>
      <c r="DI6" s="35" t="str">
        <f>IF(DI7="",NA(),DI7)</f>
        <v>-</v>
      </c>
      <c r="DJ6" s="35" t="str">
        <f t="shared" ref="DJ6:DR6" si="12">IF(DJ7="",NA(),DJ7)</f>
        <v>-</v>
      </c>
      <c r="DK6" s="35" t="str">
        <f t="shared" si="12"/>
        <v>-</v>
      </c>
      <c r="DL6" s="35" t="str">
        <f t="shared" si="12"/>
        <v>-</v>
      </c>
      <c r="DM6" s="35">
        <f t="shared" si="12"/>
        <v>48.45</v>
      </c>
      <c r="DN6" s="35" t="str">
        <f t="shared" si="12"/>
        <v>-</v>
      </c>
      <c r="DO6" s="35" t="str">
        <f t="shared" si="12"/>
        <v>-</v>
      </c>
      <c r="DP6" s="35" t="str">
        <f t="shared" si="12"/>
        <v>-</v>
      </c>
      <c r="DQ6" s="35" t="str">
        <f t="shared" si="12"/>
        <v>-</v>
      </c>
      <c r="DR6" s="35">
        <f t="shared" si="12"/>
        <v>21.36</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0.39</v>
      </c>
      <c r="EO6" s="34" t="str">
        <f>IF(EO7="","",IF(EO7="-","【-】","【"&amp;SUBSTITUTE(TEXT(EO7,"#,##0.00"),"-","△")&amp;"】"))</f>
        <v>【0.30】</v>
      </c>
    </row>
    <row r="7" spans="1:148" s="36" customFormat="1" x14ac:dyDescent="0.15">
      <c r="A7" s="28"/>
      <c r="B7" s="37">
        <v>2020</v>
      </c>
      <c r="C7" s="37">
        <v>332160</v>
      </c>
      <c r="D7" s="37">
        <v>46</v>
      </c>
      <c r="E7" s="37">
        <v>17</v>
      </c>
      <c r="F7" s="37">
        <v>4</v>
      </c>
      <c r="G7" s="37">
        <v>0</v>
      </c>
      <c r="H7" s="37" t="s">
        <v>96</v>
      </c>
      <c r="I7" s="37" t="s">
        <v>97</v>
      </c>
      <c r="J7" s="37" t="s">
        <v>98</v>
      </c>
      <c r="K7" s="37" t="s">
        <v>99</v>
      </c>
      <c r="L7" s="37" t="s">
        <v>100</v>
      </c>
      <c r="M7" s="37" t="s">
        <v>101</v>
      </c>
      <c r="N7" s="38" t="s">
        <v>102</v>
      </c>
      <c r="O7" s="38">
        <v>68.52</v>
      </c>
      <c r="P7" s="38">
        <v>14.44</v>
      </c>
      <c r="Q7" s="38">
        <v>106.83</v>
      </c>
      <c r="R7" s="38">
        <v>3260</v>
      </c>
      <c r="S7" s="38">
        <v>33965</v>
      </c>
      <c r="T7" s="38">
        <v>66.459999999999994</v>
      </c>
      <c r="U7" s="38">
        <v>511.06</v>
      </c>
      <c r="V7" s="38">
        <v>4887</v>
      </c>
      <c r="W7" s="38">
        <v>2.2200000000000002</v>
      </c>
      <c r="X7" s="38">
        <v>2201.35</v>
      </c>
      <c r="Y7" s="38" t="s">
        <v>102</v>
      </c>
      <c r="Z7" s="38" t="s">
        <v>102</v>
      </c>
      <c r="AA7" s="38" t="s">
        <v>102</v>
      </c>
      <c r="AB7" s="38" t="s">
        <v>102</v>
      </c>
      <c r="AC7" s="38">
        <v>108.3</v>
      </c>
      <c r="AD7" s="38" t="s">
        <v>102</v>
      </c>
      <c r="AE7" s="38" t="s">
        <v>102</v>
      </c>
      <c r="AF7" s="38" t="s">
        <v>102</v>
      </c>
      <c r="AG7" s="38" t="s">
        <v>102</v>
      </c>
      <c r="AH7" s="38">
        <v>105.78</v>
      </c>
      <c r="AI7" s="38">
        <v>104.83</v>
      </c>
      <c r="AJ7" s="38" t="s">
        <v>102</v>
      </c>
      <c r="AK7" s="38" t="s">
        <v>102</v>
      </c>
      <c r="AL7" s="38" t="s">
        <v>102</v>
      </c>
      <c r="AM7" s="38" t="s">
        <v>102</v>
      </c>
      <c r="AN7" s="38">
        <v>0</v>
      </c>
      <c r="AO7" s="38" t="s">
        <v>102</v>
      </c>
      <c r="AP7" s="38" t="s">
        <v>102</v>
      </c>
      <c r="AQ7" s="38" t="s">
        <v>102</v>
      </c>
      <c r="AR7" s="38" t="s">
        <v>102</v>
      </c>
      <c r="AS7" s="38">
        <v>63.96</v>
      </c>
      <c r="AT7" s="38">
        <v>61.55</v>
      </c>
      <c r="AU7" s="38" t="s">
        <v>102</v>
      </c>
      <c r="AV7" s="38" t="s">
        <v>102</v>
      </c>
      <c r="AW7" s="38" t="s">
        <v>102</v>
      </c>
      <c r="AX7" s="38" t="s">
        <v>102</v>
      </c>
      <c r="AY7" s="38">
        <v>16.43</v>
      </c>
      <c r="AZ7" s="38" t="s">
        <v>102</v>
      </c>
      <c r="BA7" s="38" t="s">
        <v>102</v>
      </c>
      <c r="BB7" s="38" t="s">
        <v>102</v>
      </c>
      <c r="BC7" s="38" t="s">
        <v>102</v>
      </c>
      <c r="BD7" s="38">
        <v>44.24</v>
      </c>
      <c r="BE7" s="38">
        <v>45.34</v>
      </c>
      <c r="BF7" s="38" t="s">
        <v>102</v>
      </c>
      <c r="BG7" s="38" t="s">
        <v>102</v>
      </c>
      <c r="BH7" s="38" t="s">
        <v>102</v>
      </c>
      <c r="BI7" s="38" t="s">
        <v>102</v>
      </c>
      <c r="BJ7" s="38">
        <v>106.63</v>
      </c>
      <c r="BK7" s="38" t="s">
        <v>102</v>
      </c>
      <c r="BL7" s="38" t="s">
        <v>102</v>
      </c>
      <c r="BM7" s="38" t="s">
        <v>102</v>
      </c>
      <c r="BN7" s="38" t="s">
        <v>102</v>
      </c>
      <c r="BO7" s="38">
        <v>1258.43</v>
      </c>
      <c r="BP7" s="38">
        <v>1260.21</v>
      </c>
      <c r="BQ7" s="38" t="s">
        <v>102</v>
      </c>
      <c r="BR7" s="38" t="s">
        <v>102</v>
      </c>
      <c r="BS7" s="38" t="s">
        <v>102</v>
      </c>
      <c r="BT7" s="38" t="s">
        <v>102</v>
      </c>
      <c r="BU7" s="38">
        <v>100</v>
      </c>
      <c r="BV7" s="38" t="s">
        <v>102</v>
      </c>
      <c r="BW7" s="38" t="s">
        <v>102</v>
      </c>
      <c r="BX7" s="38" t="s">
        <v>102</v>
      </c>
      <c r="BY7" s="38" t="s">
        <v>102</v>
      </c>
      <c r="BZ7" s="38">
        <v>73.36</v>
      </c>
      <c r="CA7" s="38">
        <v>75.290000000000006</v>
      </c>
      <c r="CB7" s="38" t="s">
        <v>102</v>
      </c>
      <c r="CC7" s="38" t="s">
        <v>102</v>
      </c>
      <c r="CD7" s="38" t="s">
        <v>102</v>
      </c>
      <c r="CE7" s="38" t="s">
        <v>102</v>
      </c>
      <c r="CF7" s="38">
        <v>157.71</v>
      </c>
      <c r="CG7" s="38" t="s">
        <v>102</v>
      </c>
      <c r="CH7" s="38" t="s">
        <v>102</v>
      </c>
      <c r="CI7" s="38" t="s">
        <v>102</v>
      </c>
      <c r="CJ7" s="38" t="s">
        <v>102</v>
      </c>
      <c r="CK7" s="38">
        <v>224.88</v>
      </c>
      <c r="CL7" s="38">
        <v>215.41</v>
      </c>
      <c r="CM7" s="38" t="s">
        <v>102</v>
      </c>
      <c r="CN7" s="38" t="s">
        <v>102</v>
      </c>
      <c r="CO7" s="38" t="s">
        <v>102</v>
      </c>
      <c r="CP7" s="38" t="s">
        <v>102</v>
      </c>
      <c r="CQ7" s="38">
        <v>27.33</v>
      </c>
      <c r="CR7" s="38" t="s">
        <v>102</v>
      </c>
      <c r="CS7" s="38" t="s">
        <v>102</v>
      </c>
      <c r="CT7" s="38" t="s">
        <v>102</v>
      </c>
      <c r="CU7" s="38" t="s">
        <v>102</v>
      </c>
      <c r="CV7" s="38">
        <v>42.4</v>
      </c>
      <c r="CW7" s="38">
        <v>42.9</v>
      </c>
      <c r="CX7" s="38" t="s">
        <v>102</v>
      </c>
      <c r="CY7" s="38" t="s">
        <v>102</v>
      </c>
      <c r="CZ7" s="38" t="s">
        <v>102</v>
      </c>
      <c r="DA7" s="38" t="s">
        <v>102</v>
      </c>
      <c r="DB7" s="38">
        <v>81.540000000000006</v>
      </c>
      <c r="DC7" s="38" t="s">
        <v>102</v>
      </c>
      <c r="DD7" s="38" t="s">
        <v>102</v>
      </c>
      <c r="DE7" s="38" t="s">
        <v>102</v>
      </c>
      <c r="DF7" s="38" t="s">
        <v>102</v>
      </c>
      <c r="DG7" s="38">
        <v>84.19</v>
      </c>
      <c r="DH7" s="38">
        <v>84.75</v>
      </c>
      <c r="DI7" s="38" t="s">
        <v>102</v>
      </c>
      <c r="DJ7" s="38" t="s">
        <v>102</v>
      </c>
      <c r="DK7" s="38" t="s">
        <v>102</v>
      </c>
      <c r="DL7" s="38" t="s">
        <v>102</v>
      </c>
      <c r="DM7" s="38">
        <v>48.45</v>
      </c>
      <c r="DN7" s="38" t="s">
        <v>102</v>
      </c>
      <c r="DO7" s="38" t="s">
        <v>102</v>
      </c>
      <c r="DP7" s="38" t="s">
        <v>102</v>
      </c>
      <c r="DQ7" s="38" t="s">
        <v>102</v>
      </c>
      <c r="DR7" s="38">
        <v>21.36</v>
      </c>
      <c r="DS7" s="38">
        <v>23.6</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0</v>
      </c>
      <c r="EJ7" s="38" t="s">
        <v>102</v>
      </c>
      <c r="EK7" s="38" t="s">
        <v>102</v>
      </c>
      <c r="EL7" s="38" t="s">
        <v>102</v>
      </c>
      <c r="EM7" s="38" t="s">
        <v>102</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2021-12-03T07:27:06Z</dcterms:created>
  <dcterms:modified xsi:type="dcterms:W3CDTF">2022-01-18T04:06:49Z</dcterms:modified>
  <cp:category/>
</cp:coreProperties>
</file>