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7.2.52\浅口市役所\01文書管理\2020年度\30上下水道部\10下水道課\03 調査・報告\04 財政課\経営比較分析表\財政課 提出\20210129修正版\"/>
    </mc:Choice>
  </mc:AlternateContent>
  <workbookProtection workbookAlgorithmName="SHA-512" workbookHashValue="6r6LppDJ7UHqwCbNt6vbTZQiwDUopX3QaqMuiuhDf+Yf3INlE5P3+xkZ6ezCRgFun8c9qxmbWqxgPbQPoch6iQ==" workbookSaltValue="DkMosoK3gmxrRvbV4ldm2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W10" i="4"/>
  <c r="P10" i="4"/>
  <c r="B10" i="4"/>
  <c r="BB8" i="4"/>
  <c r="AT8" i="4"/>
  <c r="AD8" i="4"/>
  <c r="W8" i="4"/>
  <c r="I8" i="4"/>
  <c r="B8" i="4"/>
  <c r="B6"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<sst xmlns="http://schemas.openxmlformats.org/spreadsheetml/2006/main" count="236" uniqueCount="120">
  <si>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</si>
  <si>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</si>
  <si>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</si>
  <si>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</si>
  <si>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</si>
  <si>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</si>
  <si>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</si>
  <si>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</si>
  <si>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</si>
  <si>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</si>
  <si>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</si>
  <si>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</si>
  <si>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</si>
  <si>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</si>
  <si>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</si>
  <si>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</si>
  <si>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</si>
  <si>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</si>
  <si>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</si>
  <si>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</si>
  <si>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</si>
  <si>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</si>
  <si>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</si>
  <si>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</si>
  <si>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</si>
  <si>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</si>
  <si>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</si>
  <si>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</si>
  <si>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</si>
  <si>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</si>
  <si>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</si>
  <si>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</si>
  <si>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</si>
  <si>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</si>
  <si>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</si>
  <si>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</si>
  <si>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</si>
  <si>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</si>
  <si>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</si>
  <si>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</si>
  <si>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</si>
  <si>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</si>
  <si>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</si>
  <si>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</si>
  <si>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</si>
  <si>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</si>
  <si>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</si>
  <si>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</si>
  <si>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</si>
  <si>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</si>
  <si>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</si>
  <si>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</si>
  <si>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</si>
  <si>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</si>
  <si>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</si>
  <si>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</si>
  <si>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</si>
  <si>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</si>
  <si>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</si>
  <si>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</si>
  <si>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</si>
  <si>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</si>
  <si>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</si>
  <si>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</si>
  <si>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</si>
  <si>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</si>
  <si>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</si>
  <si>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</si>
  <si>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</si>
  <si>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</si>
  <si>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</si>
  <si>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</si>
  <si>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</si>
  <si>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</si>
  <si>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</si>
  <si>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</si>
  <si>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</si>
  <si>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</si>
  <si>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</si>
  <si>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</si>
  <si>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</si>
  <si>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</si>
  <si>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</si>
  <si>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</si>
  <si>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</si>
  <si>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</si>
  <si>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</si>
  <si>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</si>
  <si>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</si>
  <si>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</si>
  <si>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</si>
  <si>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</si>
  <si>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</si>
  <si>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</si>
  <si>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</si>
  <si>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</si>
  <si>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</si>
  <si>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</si>
  <si>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浅口市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</si>
  <si>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</si>
  <si>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</si>
  <si>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</si>
  <si>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</si>
  <si>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</si>
  <si>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</si>
  <si>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</si>
  <si>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</si>
  <si>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</si>
  <si>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</si>
  <si>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</si>
  <si>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</si>
  <si>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</si>
  <si>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</si>
  <si>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</si>
  <si>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</si>
  <si>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</si>
  <si>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</si>
  <si>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建設事業開始は平成3年であり、それ以前に造成した団地の整備も受贈している。管渠は耐用年数に達していないが、ストックマネジメント計画に基づき主要管渠の点検を行っている。
　今後も安定的で継続的な下水道サービスの供給を行うため、施設の長寿命化や施設更新など総合的な計画を策定し、老朽化対策を講ずる予定である。</t>
    <rPh sb="1" eb="7">
      <t>ケンセツジギョウカイシ</t>
    </rPh>
    <rPh sb="8" eb="10">
      <t>ヘイセイ</t>
    </rPh>
    <rPh sb="11" eb="12">
      <t>ネン</t>
    </rPh>
    <rPh sb="18" eb="20">
      <t>イゼン</t>
    </rPh>
    <rPh sb="21" eb="23">
      <t>ゾウセイ</t>
    </rPh>
    <rPh sb="25" eb="27">
      <t>ダンチ</t>
    </rPh>
    <rPh sb="28" eb="30">
      <t>セイビ</t>
    </rPh>
    <rPh sb="31" eb="33">
      <t>ジュゾウ</t>
    </rPh>
    <rPh sb="38" eb="40">
      <t>カンキョ</t>
    </rPh>
    <rPh sb="41" eb="43">
      <t>タイヨウ</t>
    </rPh>
    <rPh sb="43" eb="45">
      <t>ネンスウ</t>
    </rPh>
    <rPh sb="46" eb="47">
      <t>タッ</t>
    </rPh>
    <rPh sb="64" eb="66">
      <t>ケイカク</t>
    </rPh>
    <rPh sb="67" eb="68">
      <t>モト</t>
    </rPh>
    <rPh sb="70" eb="74">
      <t>シュヨウカンキョ</t>
    </rPh>
    <rPh sb="75" eb="77">
      <t>テンケン</t>
    </rPh>
    <rPh sb="78" eb="79">
      <t>オコナ</t>
    </rPh>
    <rPh sb="86" eb="88">
      <t>コンゴ</t>
    </rPh>
    <rPh sb="89" eb="92">
      <t>アンテイテキ</t>
    </rPh>
    <rPh sb="93" eb="96">
      <t>ケイゾクテキ</t>
    </rPh>
    <rPh sb="97" eb="100">
      <t>ゲスイドウ</t>
    </rPh>
    <rPh sb="105" eb="107">
      <t>キョウキュウ</t>
    </rPh>
    <rPh sb="108" eb="109">
      <t>オコナ</t>
    </rPh>
    <rPh sb="113" eb="115">
      <t>シセツ</t>
    </rPh>
    <rPh sb="116" eb="120">
      <t>チョウジュミョウカ</t>
    </rPh>
    <rPh sb="121" eb="125">
      <t>シセツコウシン</t>
    </rPh>
    <rPh sb="127" eb="130">
      <t>ソウゴウテキ</t>
    </rPh>
    <rPh sb="131" eb="133">
      <t>ケイカク</t>
    </rPh>
    <rPh sb="134" eb="136">
      <t>サクテイ</t>
    </rPh>
    <rPh sb="138" eb="143">
      <t>ロウキュウカタイサク</t>
    </rPh>
    <rPh sb="144" eb="145">
      <t>コウ</t>
    </rPh>
    <rPh sb="147" eb="149">
      <t>ヨテイ</t>
    </rPh>
    <phoneticPr fontId="4"/>
  </si>
  <si>
    <t>　現在、面整備はほぼ完了しており、今後は水洗化率や施設利用率の向上を目指して検討していく。
　また、経費回収率や汚水処理原価は類似団体平均より優位な状況であるが、一般会計からの繰入金に依存している状況であり、引き続き汚水処理費の低減に向けた取り組みが必要である。</t>
    <rPh sb="1" eb="3">
      <t>ゲンザイ</t>
    </rPh>
    <rPh sb="4" eb="7">
      <t>メンセイビ</t>
    </rPh>
    <rPh sb="10" eb="12">
      <t>カンリョウ</t>
    </rPh>
    <rPh sb="17" eb="19">
      <t>コンゴ</t>
    </rPh>
    <rPh sb="20" eb="24">
      <t>スイセンカリツ</t>
    </rPh>
    <rPh sb="25" eb="30">
      <t>シセツリヨウリツ</t>
    </rPh>
    <rPh sb="31" eb="33">
      <t>コウジョウ</t>
    </rPh>
    <rPh sb="34" eb="36">
      <t>メザ</t>
    </rPh>
    <rPh sb="38" eb="40">
      <t>ケントウ</t>
    </rPh>
    <rPh sb="50" eb="55">
      <t>ケイヒカイシュウリツ</t>
    </rPh>
    <rPh sb="56" eb="62">
      <t>オスイショリゲンカ</t>
    </rPh>
    <rPh sb="63" eb="67">
      <t>ルイジダンタイ</t>
    </rPh>
    <rPh sb="67" eb="69">
      <t>ヘイキン</t>
    </rPh>
    <rPh sb="71" eb="73">
      <t>ユウイ</t>
    </rPh>
    <rPh sb="74" eb="76">
      <t>ジョウキョウ</t>
    </rPh>
    <rPh sb="81" eb="85">
      <t>イッパンカイケイ</t>
    </rPh>
    <rPh sb="88" eb="91">
      <t>クリイレキン</t>
    </rPh>
    <rPh sb="92" eb="94">
      <t>イゾン</t>
    </rPh>
    <rPh sb="98" eb="100">
      <t>ジョウキョウ</t>
    </rPh>
    <rPh sb="104" eb="105">
      <t>ヒ</t>
    </rPh>
    <rPh sb="106" eb="107">
      <t>ツヅ</t>
    </rPh>
    <rPh sb="108" eb="113">
      <t>オスイショリヒ</t>
    </rPh>
    <rPh sb="114" eb="116">
      <t>テイゲン</t>
    </rPh>
    <rPh sb="117" eb="118">
      <t>ム</t>
    </rPh>
    <rPh sb="120" eb="121">
      <t>ト</t>
    </rPh>
    <rPh sb="122" eb="123">
      <t>ク</t>
    </rPh>
    <rPh sb="125" eb="127">
      <t>ヒツヨウ</t>
    </rPh>
    <phoneticPr fontId="4"/>
  </si>
  <si>
    <t>　平成28年度に一般会計からの繰入金の基準の見直しを行い、基準内繰入金の額が増加したことで総収益が増加し、①収益的収支比率は100％を超えた値を維持している。これに伴い、⑤経費回収率及び⑥汚水処理原価は前年度と同じ水準で推移している。また、同様の理由で④企業債残高対事業規模比率も減少しているが、残高に対する一般会計の負担額が大きいため、今後も適切な更新を行っていくとともに、投資規模や使用料水準について検討していく。
　長寿命化・ストックマネジメントの実施により引き続き修繕費の抑制を図るほか、処理場維持管理・汚泥処理の安価な方法を検討する必要がある。
　⑦施設利用率は平均値より低いが、面整備がほぼ終了しているため、今後利用率を向上させる方法について検討が必要である。
　⑧水洗化率は若干の上昇傾向にあるものの、更なる水洗化の推進のため引き続き広報媒体での啓発を進めていく。</t>
    <rPh sb="1" eb="3">
      <t>ヘイセイ</t>
    </rPh>
    <rPh sb="5" eb="7">
      <t>ネンド</t>
    </rPh>
    <rPh sb="8" eb="12">
      <t>イッパンカイケイ</t>
    </rPh>
    <rPh sb="15" eb="18">
      <t>クリイレキン</t>
    </rPh>
    <rPh sb="19" eb="21">
      <t>キジュン</t>
    </rPh>
    <rPh sb="22" eb="24">
      <t>ミナオ</t>
    </rPh>
    <rPh sb="26" eb="27">
      <t>オコナ</t>
    </rPh>
    <rPh sb="29" eb="35">
      <t>キジュンナイクリイレキン</t>
    </rPh>
    <rPh sb="36" eb="37">
      <t>ガク</t>
    </rPh>
    <rPh sb="38" eb="40">
      <t>ゾウカ</t>
    </rPh>
    <rPh sb="45" eb="48">
      <t>ソウシュウエキ</t>
    </rPh>
    <rPh sb="49" eb="51">
      <t>ゾウカ</t>
    </rPh>
    <rPh sb="54" eb="61">
      <t>シュウエキテキシュウシヒリツ</t>
    </rPh>
    <rPh sb="67" eb="68">
      <t>コ</t>
    </rPh>
    <rPh sb="70" eb="71">
      <t>アタイ</t>
    </rPh>
    <rPh sb="72" eb="74">
      <t>イジ</t>
    </rPh>
    <rPh sb="82" eb="83">
      <t>トモナ</t>
    </rPh>
    <rPh sb="86" eb="91">
      <t>ケイヒカイシュウリツ</t>
    </rPh>
    <rPh sb="91" eb="92">
      <t>オヨ</t>
    </rPh>
    <rPh sb="94" eb="100">
      <t>オスイショリゲンカ</t>
    </rPh>
    <rPh sb="101" eb="104">
      <t>ゼンネンド</t>
    </rPh>
    <rPh sb="105" eb="106">
      <t>オナ</t>
    </rPh>
    <rPh sb="107" eb="109">
      <t>スイジュン</t>
    </rPh>
    <rPh sb="110" eb="112">
      <t>スイイ</t>
    </rPh>
    <rPh sb="120" eb="122">
      <t>ドウヨウ</t>
    </rPh>
    <rPh sb="123" eb="125">
      <t>リユウ</t>
    </rPh>
    <rPh sb="127" eb="130">
      <t>キギョウサイ</t>
    </rPh>
    <rPh sb="130" eb="132">
      <t>ザンダカ</t>
    </rPh>
    <rPh sb="132" eb="133">
      <t>タイ</t>
    </rPh>
    <rPh sb="133" eb="137">
      <t>ジギョウキボ</t>
    </rPh>
    <rPh sb="137" eb="139">
      <t>ヒリツ</t>
    </rPh>
    <rPh sb="140" eb="142">
      <t>ゲンショウ</t>
    </rPh>
    <rPh sb="148" eb="150">
      <t>ザンダカ</t>
    </rPh>
    <rPh sb="151" eb="152">
      <t>タイ</t>
    </rPh>
    <rPh sb="154" eb="158">
      <t>イッパンカイケイ</t>
    </rPh>
    <rPh sb="159" eb="162">
      <t>フタンガク</t>
    </rPh>
    <rPh sb="163" eb="164">
      <t>オオ</t>
    </rPh>
    <rPh sb="169" eb="171">
      <t>コンゴ</t>
    </rPh>
    <rPh sb="172" eb="174">
      <t>テキセツ</t>
    </rPh>
    <rPh sb="175" eb="177">
      <t>コウシン</t>
    </rPh>
    <rPh sb="178" eb="179">
      <t>オコナ</t>
    </rPh>
    <rPh sb="188" eb="192">
      <t>トウシキボ</t>
    </rPh>
    <rPh sb="193" eb="198">
      <t>シヨウリョウスイジュン</t>
    </rPh>
    <rPh sb="202" eb="204">
      <t>ケントウ</t>
    </rPh>
    <rPh sb="211" eb="215">
      <t>チョウジュミョウカ</t>
    </rPh>
    <rPh sb="227" eb="229">
      <t>ジッシ</t>
    </rPh>
    <rPh sb="232" eb="233">
      <t>ヒ</t>
    </rPh>
    <rPh sb="234" eb="235">
      <t>ツヅ</t>
    </rPh>
    <rPh sb="236" eb="239">
      <t>シュウゼンヒ</t>
    </rPh>
    <rPh sb="240" eb="242">
      <t>ヨクセイ</t>
    </rPh>
    <rPh sb="243" eb="244">
      <t>ハカ</t>
    </rPh>
    <rPh sb="248" eb="255">
      <t>ショリジョウイジカンリ</t>
    </rPh>
    <rPh sb="256" eb="260">
      <t>オデイショリ</t>
    </rPh>
    <rPh sb="261" eb="263">
      <t>アンカ</t>
    </rPh>
    <rPh sb="264" eb="266">
      <t>ホウホウ</t>
    </rPh>
    <rPh sb="267" eb="269">
      <t>ケントウ</t>
    </rPh>
    <rPh sb="271" eb="273">
      <t>ヒツヨウ</t>
    </rPh>
    <rPh sb="280" eb="285">
      <t>シセツリヨウリツ</t>
    </rPh>
    <rPh sb="286" eb="289">
      <t>ヘイキンチ</t>
    </rPh>
    <rPh sb="291" eb="292">
      <t>ヒク</t>
    </rPh>
    <rPh sb="295" eb="298">
      <t>メンセイビ</t>
    </rPh>
    <rPh sb="301" eb="303">
      <t>シュウリョウ</t>
    </rPh>
    <rPh sb="310" eb="312">
      <t>コンゴ</t>
    </rPh>
    <rPh sb="312" eb="315">
      <t>リヨウリツ</t>
    </rPh>
    <rPh sb="316" eb="318">
      <t>コウジョウ</t>
    </rPh>
    <rPh sb="321" eb="323">
      <t>ホウホウ</t>
    </rPh>
    <rPh sb="327" eb="329">
      <t>ケントウ</t>
    </rPh>
    <rPh sb="330" eb="332">
      <t>ヒツヨウ</t>
    </rPh>
    <rPh sb="339" eb="343">
      <t>スイセンカリツ</t>
    </rPh>
    <rPh sb="344" eb="346">
      <t>ジャッカン</t>
    </rPh>
    <rPh sb="347" eb="351">
      <t>ジョウショウケイコウ</t>
    </rPh>
    <rPh sb="358" eb="359">
      <t>サラ</t>
    </rPh>
    <rPh sb="361" eb="364">
      <t>スイセンカ</t>
    </rPh>
    <rPh sb="365" eb="367">
      <t>スイシン</t>
    </rPh>
    <rPh sb="370" eb="371">
      <t>ヒ</t>
    </rPh>
    <rPh sb="372" eb="373">
      <t>ツヅ</t>
    </rPh>
    <rPh sb="374" eb="378">
      <t>コウホウバイタイ</t>
    </rPh>
    <rPh sb="380" eb="382">
      <t>ケイハツ</t>
    </rPh>
    <rPh sb="383" eb="384">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</si>
</sst>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62-4A29-A502-D4B274BDC00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A762-4A29-A502-D4B274BDC00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30.72</c:v>
                </c:pt>
                <c:pt idx="1">
                  <c:v>30.42</c:v>
                </c:pt>
                <c:pt idx="2">
                  <c:v>30.11</c:v>
                </c:pt>
                <c:pt idx="3">
                  <c:v>27.33</c:v>
                </c:pt>
                <c:pt idx="4">
                  <c:v>27.33</c:v>
                </c:pt>
              </c:numCache>
            </c:numRef>
          </c:val>
          <c:extLst>
            <c:ext xmlns:c16="http://schemas.microsoft.com/office/drawing/2014/chart" uri="{C3380CC4-5D6E-409C-BE32-E72D297353CC}">
              <c16:uniqueId val="{00000000-1E53-46FA-B027-DBCA160094F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1E53-46FA-B027-DBCA160094F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79.39</c:v>
                </c:pt>
                <c:pt idx="1">
                  <c:v>79.180000000000007</c:v>
                </c:pt>
                <c:pt idx="2">
                  <c:v>79.59</c:v>
                </c:pt>
                <c:pt idx="3">
                  <c:v>79.95</c:v>
                </c:pt>
                <c:pt idx="4">
                  <c:v>81.459999999999994</c:v>
                </c:pt>
              </c:numCache>
            </c:numRef>
          </c:val>
          <c:extLst>
            <c:ext xmlns:c16="http://schemas.microsoft.com/office/drawing/2014/chart" uri="{C3380CC4-5D6E-409C-BE32-E72D297353CC}">
              <c16:uniqueId val="{00000000-FB86-4E75-AE70-C404369B569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FB86-4E75-AE70-C404369B569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68.680000000000007</c:v>
                </c:pt>
                <c:pt idx="1">
                  <c:v>100</c:v>
                </c:pt>
                <c:pt idx="2">
                  <c:v>100.6</c:v>
                </c:pt>
                <c:pt idx="3">
                  <c:v>101.33</c:v>
                </c:pt>
                <c:pt idx="4">
                  <c:v>100</c:v>
                </c:pt>
              </c:numCache>
            </c:numRef>
          </c:val>
          <c:extLst>
            <c:ext xmlns:c16="http://schemas.microsoft.com/office/drawing/2014/chart" uri="{C3380CC4-5D6E-409C-BE32-E72D297353CC}">
              <c16:uniqueId val="{00000000-E6BE-41F9-A002-AB23BD08551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BE-41F9-A002-AB23BD08551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59-41E6-95B3-9A2A523DE46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59-41E6-95B3-9A2A523DE46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06-4D61-B035-AEEB688BDA5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06-4D61-B035-AEEB688BDA5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1F-4147-979F-ED4F3E5C266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1F-4147-979F-ED4F3E5C266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09-42CB-94B6-39EF68969DD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09-42CB-94B6-39EF68969DD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
                  <c:v>0</c:v>
                </c:pt>
                <c:pt idx="1">
                  <c:v>401.84</c:v>
                </c:pt>
                <c:pt idx="2">
                  <c:v>229</c:v>
                </c:pt>
                <c:pt idx="3">
                  <c:v>118.42</c:v>
                </c:pt>
                <c:pt idx="4">
                  <c:v>112.52</c:v>
                </c:pt>
              </c:numCache>
            </c:numRef>
          </c:val>
          <c:extLst>
            <c:ext xmlns:c16="http://schemas.microsoft.com/office/drawing/2014/chart" uri="{C3380CC4-5D6E-409C-BE32-E72D297353CC}">
              <c16:uniqueId val="{00000000-7383-437B-A7CC-83F5FE289F3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7383-437B-A7CC-83F5FE289F3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40.479999999999997</c:v>
                </c:pt>
                <c:pt idx="1">
                  <c:v>100</c:v>
                </c:pt>
                <c:pt idx="2">
                  <c:v>100</c:v>
                </c:pt>
                <c:pt idx="3">
                  <c:v>100</c:v>
                </c:pt>
                <c:pt idx="4">
                  <c:v>100</c:v>
                </c:pt>
              </c:numCache>
            </c:numRef>
          </c:val>
          <c:extLst>
            <c:ext xmlns:c16="http://schemas.microsoft.com/office/drawing/2014/chart" uri="{C3380CC4-5D6E-409C-BE32-E72D297353CC}">
              <c16:uniqueId val="{00000000-B339-40AD-BBFF-29A73F23313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B339-40AD-BBFF-29A73F23313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415.84</c:v>
                </c:pt>
                <c:pt idx="1">
                  <c:v>168.33</c:v>
                </c:pt>
                <c:pt idx="2">
                  <c:v>169.33</c:v>
                </c:pt>
                <c:pt idx="3">
                  <c:v>169.55</c:v>
                </c:pt>
                <c:pt idx="4">
                  <c:v>170.39</c:v>
                </c:pt>
              </c:numCache>
            </c:numRef>
          </c:val>
          <c:extLst>
            <c:ext xmlns:c16="http://schemas.microsoft.com/office/drawing/2014/chart" uri="{C3380CC4-5D6E-409C-BE32-E72D297353CC}">
              <c16:uniqueId val="{00000000-08D1-4F73-9890-D6BC09BABB0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08D1-4F73-9890-D6BC09BABB0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5"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岡山県　浅口市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34182</v>
      </c>
      <c r="AM8" s="51"/>
      <c r="AN8" s="51"/>
      <c r="AO8" s="51"/>
      <c r="AP8" s="51"/>
      <c r="AQ8" s="51"/>
      <c r="AR8" s="51"/>
      <c r="AS8" s="51"/>
      <c r="AT8" s="46">
        <f>データ!T6</f>
        <v>66.459999999999994</v>
      </c>
      <c r="AU8" s="46"/>
      <c r="AV8" s="46"/>
      <c r="AW8" s="46"/>
      <c r="AX8" s="46"/>
      <c r="AY8" s="46"/>
      <c r="AZ8" s="46"/>
      <c r="BA8" s="46"/>
      <c r="BB8" s="46">
        <f>データ!U6</f>
        <v>514.32000000000005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14.72</v>
      </c>
      <c r="Q10" s="46"/>
      <c r="R10" s="46"/>
      <c r="S10" s="46"/>
      <c r="T10" s="46"/>
      <c r="U10" s="46"/>
      <c r="V10" s="46"/>
      <c r="W10" s="46">
        <f>データ!Q6</f>
        <v>106.79</v>
      </c>
      <c r="X10" s="46"/>
      <c r="Y10" s="46"/>
      <c r="Z10" s="46"/>
      <c r="AA10" s="46"/>
      <c r="AB10" s="46"/>
      <c r="AC10" s="46"/>
      <c r="AD10" s="51">
        <f>データ!R6</f>
        <v>3170</v>
      </c>
      <c r="AE10" s="51"/>
      <c r="AF10" s="51"/>
      <c r="AG10" s="51"/>
      <c r="AH10" s="51"/>
      <c r="AI10" s="51"/>
      <c r="AJ10" s="51"/>
      <c r="AK10" s="2"/>
      <c r="AL10" s="51">
        <f>データ!V6</f>
        <v>5026</v>
      </c>
      <c r="AM10" s="51"/>
      <c r="AN10" s="51"/>
      <c r="AO10" s="51"/>
      <c r="AP10" s="51"/>
      <c r="AQ10" s="51"/>
      <c r="AR10" s="51"/>
      <c r="AS10" s="51"/>
      <c r="AT10" s="46">
        <f>データ!W6</f>
        <v>2.2200000000000002</v>
      </c>
      <c r="AU10" s="46"/>
      <c r="AV10" s="46"/>
      <c r="AW10" s="46"/>
      <c r="AX10" s="46"/>
      <c r="AY10" s="46"/>
      <c r="AZ10" s="46"/>
      <c r="BA10" s="46"/>
      <c r="BB10" s="46">
        <f>データ!X6</f>
        <v>2263.96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faqTymLh7acjLa6tB50c95pkj6Ykz5SphuPD4ykLIJXn43v2CHseiednB1N+P9I3FWVoyvFD2lzSAMbk39BzmA==" saltValue="BL6jheryL9V5O+RPjZCLZ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332160</v>
      </c>
      <c r="D6" s="33">
        <f t="shared" si="3"/>
        <v>47</v>
      </c>
      <c r="E6" s="33">
        <f t="shared" si="3"/>
        <v>17</v>
      </c>
      <c r="F6" s="33">
        <f t="shared" si="3"/>
        <v>4</v>
      </c>
      <c r="G6" s="33">
        <f t="shared" si="3"/>
        <v>0</v>
      </c>
      <c r="H6" s="33" t="str">
        <f t="shared" si="3"/>
        <v>岡山県　浅口市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14.72</v>
      </c>
      <c r="Q6" s="34">
        <f t="shared" si="3"/>
        <v>106.79</v>
      </c>
      <c r="R6" s="34">
        <f t="shared" si="3"/>
        <v>3170</v>
      </c>
      <c r="S6" s="34">
        <f t="shared" si="3"/>
        <v>34182</v>
      </c>
      <c r="T6" s="34">
        <f t="shared" si="3"/>
        <v>66.459999999999994</v>
      </c>
      <c r="U6" s="34">
        <f t="shared" si="3"/>
        <v>514.32000000000005</v>
      </c>
      <c r="V6" s="34">
        <f t="shared" si="3"/>
        <v>5026</v>
      </c>
      <c r="W6" s="34">
        <f t="shared" si="3"/>
        <v>2.2200000000000002</v>
      </c>
      <c r="X6" s="34">
        <f t="shared" si="3"/>
        <v>2263.96</v>
      </c>
      <c r="Y6" s="35">
        <f>IF(Y7="",NA(),Y7)</f>
        <v>68.680000000000007</v>
      </c>
      <c r="Z6" s="35">
        <f t="shared" ref="Z6:AH6" si="4">IF(Z7="",NA(),Z7)</f>
        <v>100</v>
      </c>
      <c r="AA6" s="35">
        <f t="shared" si="4"/>
        <v>100.6</v>
      </c>
      <c r="AB6" s="35">
        <f t="shared" si="4"/>
        <v>101.33</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401.84</v>
      </c>
      <c r="BH6" s="35">
        <f t="shared" si="7"/>
        <v>229</v>
      </c>
      <c r="BI6" s="35">
        <f t="shared" si="7"/>
        <v>118.42</v>
      </c>
      <c r="BJ6" s="35">
        <f t="shared" si="7"/>
        <v>112.52</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40.479999999999997</v>
      </c>
      <c r="BR6" s="35">
        <f t="shared" ref="BR6:BZ6" si="8">IF(BR7="",NA(),BR7)</f>
        <v>100</v>
      </c>
      <c r="BS6" s="35">
        <f t="shared" si="8"/>
        <v>100</v>
      </c>
      <c r="BT6" s="35">
        <f t="shared" si="8"/>
        <v>100</v>
      </c>
      <c r="BU6" s="35">
        <f t="shared" si="8"/>
        <v>100</v>
      </c>
      <c r="BV6" s="35">
        <f t="shared" si="8"/>
        <v>66.22</v>
      </c>
      <c r="BW6" s="35">
        <f t="shared" si="8"/>
        <v>69.87</v>
      </c>
      <c r="BX6" s="35">
        <f t="shared" si="8"/>
        <v>74.3</v>
      </c>
      <c r="BY6" s="35">
        <f t="shared" si="8"/>
        <v>72.260000000000005</v>
      </c>
      <c r="BZ6" s="35">
        <f t="shared" si="8"/>
        <v>71.84</v>
      </c>
      <c r="CA6" s="34" t="str">
        <f>IF(CA7="","",IF(CA7="-","【-】","【"&amp;SUBSTITUTE(TEXT(CA7,"#,##0.00"),"-","△")&amp;"】"))</f>
        <v>【74.17】</v>
      </c>
      <c r="CB6" s="35">
        <f>IF(CB7="",NA(),CB7)</f>
        <v>415.84</v>
      </c>
      <c r="CC6" s="35">
        <f t="shared" ref="CC6:CK6" si="9">IF(CC7="",NA(),CC7)</f>
        <v>168.33</v>
      </c>
      <c r="CD6" s="35">
        <f t="shared" si="9"/>
        <v>169.33</v>
      </c>
      <c r="CE6" s="35">
        <f t="shared" si="9"/>
        <v>169.55</v>
      </c>
      <c r="CF6" s="35">
        <f t="shared" si="9"/>
        <v>170.39</v>
      </c>
      <c r="CG6" s="35">
        <f t="shared" si="9"/>
        <v>246.72</v>
      </c>
      <c r="CH6" s="35">
        <f t="shared" si="9"/>
        <v>234.96</v>
      </c>
      <c r="CI6" s="35">
        <f t="shared" si="9"/>
        <v>221.81</v>
      </c>
      <c r="CJ6" s="35">
        <f t="shared" si="9"/>
        <v>230.02</v>
      </c>
      <c r="CK6" s="35">
        <f t="shared" si="9"/>
        <v>228.47</v>
      </c>
      <c r="CL6" s="34" t="str">
        <f>IF(CL7="","",IF(CL7="-","【-】","【"&amp;SUBSTITUTE(TEXT(CL7,"#,##0.00"),"-","△")&amp;"】"))</f>
        <v>【218.56】</v>
      </c>
      <c r="CM6" s="35">
        <f>IF(CM7="",NA(),CM7)</f>
        <v>30.72</v>
      </c>
      <c r="CN6" s="35">
        <f t="shared" ref="CN6:CV6" si="10">IF(CN7="",NA(),CN7)</f>
        <v>30.42</v>
      </c>
      <c r="CO6" s="35">
        <f t="shared" si="10"/>
        <v>30.11</v>
      </c>
      <c r="CP6" s="35">
        <f t="shared" si="10"/>
        <v>27.33</v>
      </c>
      <c r="CQ6" s="35">
        <f t="shared" si="10"/>
        <v>27.33</v>
      </c>
      <c r="CR6" s="35">
        <f t="shared" si="10"/>
        <v>41.35</v>
      </c>
      <c r="CS6" s="35">
        <f t="shared" si="10"/>
        <v>42.9</v>
      </c>
      <c r="CT6" s="35">
        <f t="shared" si="10"/>
        <v>43.36</v>
      </c>
      <c r="CU6" s="35">
        <f t="shared" si="10"/>
        <v>42.56</v>
      </c>
      <c r="CV6" s="35">
        <f t="shared" si="10"/>
        <v>42.47</v>
      </c>
      <c r="CW6" s="34" t="str">
        <f>IF(CW7="","",IF(CW7="-","【-】","【"&amp;SUBSTITUTE(TEXT(CW7,"#,##0.00"),"-","△")&amp;"】"))</f>
        <v>【42.86】</v>
      </c>
      <c r="CX6" s="35">
        <f>IF(CX7="",NA(),CX7)</f>
        <v>79.39</v>
      </c>
      <c r="CY6" s="35">
        <f t="shared" ref="CY6:DG6" si="11">IF(CY7="",NA(),CY7)</f>
        <v>79.180000000000007</v>
      </c>
      <c r="CZ6" s="35">
        <f t="shared" si="11"/>
        <v>79.59</v>
      </c>
      <c r="DA6" s="35">
        <f t="shared" si="11"/>
        <v>79.95</v>
      </c>
      <c r="DB6" s="35">
        <f t="shared" si="11"/>
        <v>81.459999999999994</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332160</v>
      </c>
      <c r="D7" s="37">
        <v>47</v>
      </c>
      <c r="E7" s="37">
        <v>17</v>
      </c>
      <c r="F7" s="37">
        <v>4</v>
      </c>
      <c r="G7" s="37">
        <v>0</v>
      </c>
      <c r="H7" s="37" t="s">
        <v>98</v>
      </c>
      <c r="I7" s="37" t="s">
        <v>99</v>
      </c>
      <c r="J7" s="37" t="s">
        <v>100</v>
      </c>
      <c r="K7" s="37" t="s">
        <v>101</v>
      </c>
      <c r="L7" s="37" t="s">
        <v>102</v>
      </c>
      <c r="M7" s="37" t="s">
        <v>103</v>
      </c>
      <c r="N7" s="38" t="s">
        <v>104</v>
      </c>
      <c r="O7" s="38" t="s">
        <v>105</v>
      </c>
      <c r="P7" s="38">
        <v>14.72</v>
      </c>
      <c r="Q7" s="38">
        <v>106.79</v>
      </c>
      <c r="R7" s="38">
        <v>3170</v>
      </c>
      <c r="S7" s="38">
        <v>34182</v>
      </c>
      <c r="T7" s="38">
        <v>66.459999999999994</v>
      </c>
      <c r="U7" s="38">
        <v>514.32000000000005</v>
      </c>
      <c r="V7" s="38">
        <v>5026</v>
      </c>
      <c r="W7" s="38">
        <v>2.2200000000000002</v>
      </c>
      <c r="X7" s="38">
        <v>2263.96</v>
      </c>
      <c r="Y7" s="38">
        <v>68.680000000000007</v>
      </c>
      <c r="Z7" s="38">
        <v>100</v>
      </c>
      <c r="AA7" s="38">
        <v>100.6</v>
      </c>
      <c r="AB7" s="38">
        <v>101.33</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401.84</v>
      </c>
      <c r="BH7" s="38">
        <v>229</v>
      </c>
      <c r="BI7" s="38">
        <v>118.42</v>
      </c>
      <c r="BJ7" s="38">
        <v>112.52</v>
      </c>
      <c r="BK7" s="38">
        <v>1434.89</v>
      </c>
      <c r="BL7" s="38">
        <v>1298.9100000000001</v>
      </c>
      <c r="BM7" s="38">
        <v>1243.71</v>
      </c>
      <c r="BN7" s="38">
        <v>1194.1500000000001</v>
      </c>
      <c r="BO7" s="38">
        <v>1206.79</v>
      </c>
      <c r="BP7" s="38">
        <v>1218.7</v>
      </c>
      <c r="BQ7" s="38">
        <v>40.479999999999997</v>
      </c>
      <c r="BR7" s="38">
        <v>100</v>
      </c>
      <c r="BS7" s="38">
        <v>100</v>
      </c>
      <c r="BT7" s="38">
        <v>100</v>
      </c>
      <c r="BU7" s="38">
        <v>100</v>
      </c>
      <c r="BV7" s="38">
        <v>66.22</v>
      </c>
      <c r="BW7" s="38">
        <v>69.87</v>
      </c>
      <c r="BX7" s="38">
        <v>74.3</v>
      </c>
      <c r="BY7" s="38">
        <v>72.260000000000005</v>
      </c>
      <c r="BZ7" s="38">
        <v>71.84</v>
      </c>
      <c r="CA7" s="38">
        <v>74.17</v>
      </c>
      <c r="CB7" s="38">
        <v>415.84</v>
      </c>
      <c r="CC7" s="38">
        <v>168.33</v>
      </c>
      <c r="CD7" s="38">
        <v>169.33</v>
      </c>
      <c r="CE7" s="38">
        <v>169.55</v>
      </c>
      <c r="CF7" s="38">
        <v>170.39</v>
      </c>
      <c r="CG7" s="38">
        <v>246.72</v>
      </c>
      <c r="CH7" s="38">
        <v>234.96</v>
      </c>
      <c r="CI7" s="38">
        <v>221.81</v>
      </c>
      <c r="CJ7" s="38">
        <v>230.02</v>
      </c>
      <c r="CK7" s="38">
        <v>228.47</v>
      </c>
      <c r="CL7" s="38">
        <v>218.56</v>
      </c>
      <c r="CM7" s="38">
        <v>30.72</v>
      </c>
      <c r="CN7" s="38">
        <v>30.42</v>
      </c>
      <c r="CO7" s="38">
        <v>30.11</v>
      </c>
      <c r="CP7" s="38">
        <v>27.33</v>
      </c>
      <c r="CQ7" s="38">
        <v>27.33</v>
      </c>
      <c r="CR7" s="38">
        <v>41.35</v>
      </c>
      <c r="CS7" s="38">
        <v>42.9</v>
      </c>
      <c r="CT7" s="38">
        <v>43.36</v>
      </c>
      <c r="CU7" s="38">
        <v>42.56</v>
      </c>
      <c r="CV7" s="38">
        <v>42.47</v>
      </c>
      <c r="CW7" s="38">
        <v>42.86</v>
      </c>
      <c r="CX7" s="38">
        <v>79.39</v>
      </c>
      <c r="CY7" s="38">
        <v>79.180000000000007</v>
      </c>
      <c r="CZ7" s="38">
        <v>79.59</v>
      </c>
      <c r="DA7" s="38">
        <v>79.95</v>
      </c>
      <c r="DB7" s="38">
        <v>81.459999999999994</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2021-01-21T02:12:19Z</cp:lastPrinted>
  <dcterms:created xsi:type="dcterms:W3CDTF">2020-12-04T02:57:03Z</dcterms:created>
  <dcterms:modified xsi:type="dcterms:W3CDTF">2021-01-29T05:50:53Z</dcterms:modified>
  <cp:category/>
</cp:coreProperties>
</file>