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2.52\浅口市役所\01文書管理\2019年度\30上下水道部\10下水道課\03 調査・報告\04 財政課\経営比較分析表\"/>
    </mc:Choice>
  </mc:AlternateContent>
  <workbookProtection workbookAlgorithmName="SHA-512" workbookHashValue="O7ab/UGOSB2oXc+ysQgI/FMfoqz1JVzLRd8Ep18aKOtgnz4kVJ7gX9SX+nOdBBPRzAImUwlK2X304rtnCbjS5A==" workbookSaltValue="OCvJ3A+W8QcMaex7ppPF9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<sst xmlns="http://schemas.openxmlformats.org/spreadsheetml/2006/main" count="228" uniqueCount="112">
  <si>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</si>
  <si>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</si>
  <si>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</si>
  <si>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</si>
  <si>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</si>
  <si>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</si>
  <si>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</si>
  <si>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</si>
  <si>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</si>
  <si>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</si>
  <si>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</si>
  <si>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</si>
  <si>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</si>
  <si>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</si>
  <si>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</si>
  <si>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</si>
  <si>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</si>
  <si>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</si>
  <si>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</si>
  <si>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</si>
  <si>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</si>
  <si>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</si>
  <si>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</si>
  <si>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</si>
  <si>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</si>
  <si>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</si>
  <si>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</si>
  <si>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</si>
  <si>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</si>
  <si>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</si>
  <si>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</si>
  <si>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</si>
  <si>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</si>
  <si>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</si>
  <si>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</si>
  <si>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</si>
  <si>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</si>
  <si>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</si>
  <si>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</si>
  <si>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</si>
  <si>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</si>
  <si>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</si>
  <si>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</si>
  <si>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</si>
  <si>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</si>
  <si>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</si>
  <si>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</si>
  <si>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</si>
  <si>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</si>
  <si>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</si>
  <si>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</si>
  <si>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</si>
  <si>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</si>
  <si>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</si>
  <si>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</si>
  <si>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</si>
  <si>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</si>
  <si>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</si>
  <si>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</si>
  <si>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</si>
  <si>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</si>
  <si>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</si>
  <si>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</si>
  <si>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</si>
  <si>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</si>
  <si>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</si>
  <si>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</si>
  <si>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</si>
  <si>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</si>
  <si>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</si>
  <si>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</si>
  <si>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</si>
  <si>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</si>
  <si>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</si>
  <si>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</si>
  <si>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</si>
  <si>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</si>
  <si>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</si>
  <si>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</si>
  <si>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</si>
  <si>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</si>
  <si>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</si>
  <si>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</si>
  <si>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</si>
  <si>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</si>
  <si>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</si>
  <si>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</si>
  <si>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</si>
  <si>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</si>
  <si>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</si>
  <si>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</si>
  <si>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</si>
  <si>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</si>
  <si>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</si>
  <si>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</si>
  <si>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</si>
  <si>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岡山県　浅口市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</si>
  <si>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</si>
  <si>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</si>
  <si>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</si>
  <si>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</si>
  <si>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</si>
  <si>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</si>
  <si>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</si>
  <si>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</si>
  <si>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</si>
  <si>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</si>
  <si>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</si>
  <si>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</si>
  <si>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28年に一般会計からの繰入金の基準の見直しを行い基準内繰入金の額が増加したため、総収益が増加し①収益的収支比率は100％を超えた値を維持している。これに伴い、⑤経費回収率及び⑥汚水処理原価は前年度と同じ水準で推移している。
　長寿命化・ストックマネジメントの実施により引き続き修繕費抑制を図るほか、処理場維持管理・汚泥処理の安価な方法を検討する必要がある。
　⑦施設利用率は平均値より低いが、面整備がほぼ終了しているため、今後利用率を向上させる方法について検討が必要である。
　⑧水洗化率は横ばいであり、引き続き更なる水洗化の推進のため広報媒体での啓発を進めていく。</t>
    <rPh sb="1" eb="3">
      <t>ヘイセイ</t>
    </rPh>
    <rPh sb="5" eb="6">
      <t>ネン</t>
    </rPh>
    <rPh sb="7" eb="9">
      <t>イッパン</t>
    </rPh>
    <rPh sb="9" eb="11">
      <t>カイケイ</t>
    </rPh>
    <rPh sb="14" eb="16">
      <t>クリイレ</t>
    </rPh>
    <rPh sb="16" eb="17">
      <t>キン</t>
    </rPh>
    <rPh sb="18" eb="20">
      <t>キジュン</t>
    </rPh>
    <rPh sb="21" eb="23">
      <t>ミナオ</t>
    </rPh>
    <rPh sb="25" eb="26">
      <t>オコナ</t>
    </rPh>
    <rPh sb="27" eb="30">
      <t>キジュンナイ</t>
    </rPh>
    <rPh sb="30" eb="32">
      <t>クリイレ</t>
    </rPh>
    <rPh sb="32" eb="33">
      <t>キン</t>
    </rPh>
    <rPh sb="34" eb="35">
      <t>ガク</t>
    </rPh>
    <rPh sb="36" eb="38">
      <t>ゾウカ</t>
    </rPh>
    <rPh sb="43" eb="46">
      <t>ソウシュウエキ</t>
    </rPh>
    <rPh sb="47" eb="49">
      <t>ゾウカ</t>
    </rPh>
    <rPh sb="51" eb="54">
      <t>シュウエキテキ</t>
    </rPh>
    <rPh sb="54" eb="56">
      <t>シュウシ</t>
    </rPh>
    <rPh sb="56" eb="58">
      <t>ヒリツ</t>
    </rPh>
    <rPh sb="64" eb="65">
      <t>コ</t>
    </rPh>
    <rPh sb="67" eb="68">
      <t>アタイ</t>
    </rPh>
    <rPh sb="69" eb="71">
      <t>イジ</t>
    </rPh>
    <rPh sb="79" eb="80">
      <t>トモナ</t>
    </rPh>
    <rPh sb="83" eb="85">
      <t>ケイヒ</t>
    </rPh>
    <rPh sb="85" eb="87">
      <t>カイシュウ</t>
    </rPh>
    <rPh sb="87" eb="88">
      <t>リツ</t>
    </rPh>
    <rPh sb="88" eb="89">
      <t>オヨ</t>
    </rPh>
    <rPh sb="91" eb="93">
      <t>オスイ</t>
    </rPh>
    <rPh sb="93" eb="95">
      <t>ショリ</t>
    </rPh>
    <rPh sb="95" eb="97">
      <t>ゲンカ</t>
    </rPh>
    <rPh sb="98" eb="101">
      <t>ゼンネンド</t>
    </rPh>
    <rPh sb="102" eb="103">
      <t>オナ</t>
    </rPh>
    <rPh sb="104" eb="106">
      <t>スイジュン</t>
    </rPh>
    <rPh sb="107" eb="109">
      <t>スイイ</t>
    </rPh>
    <rPh sb="116" eb="120">
      <t>チョウジュミョウカ</t>
    </rPh>
    <rPh sb="132" eb="134">
      <t>ジッシ</t>
    </rPh>
    <rPh sb="137" eb="138">
      <t>ヒ</t>
    </rPh>
    <rPh sb="139" eb="140">
      <t>ツヅ</t>
    </rPh>
    <rPh sb="141" eb="144">
      <t>シュウゼンヒ</t>
    </rPh>
    <rPh sb="144" eb="146">
      <t>ヨクセイ</t>
    </rPh>
    <rPh sb="147" eb="148">
      <t>ハカ</t>
    </rPh>
    <rPh sb="152" eb="155">
      <t>ショリジョウ</t>
    </rPh>
    <rPh sb="155" eb="157">
      <t>イジ</t>
    </rPh>
    <rPh sb="157" eb="159">
      <t>カンリ</t>
    </rPh>
    <rPh sb="160" eb="162">
      <t>オデイ</t>
    </rPh>
    <rPh sb="162" eb="164">
      <t>ショリ</t>
    </rPh>
    <rPh sb="165" eb="167">
      <t>アンカ</t>
    </rPh>
    <rPh sb="168" eb="170">
      <t>ホウホウ</t>
    </rPh>
    <rPh sb="171" eb="173">
      <t>ケントウ</t>
    </rPh>
    <rPh sb="175" eb="177">
      <t>ヒツヨウ</t>
    </rPh>
    <rPh sb="184" eb="186">
      <t>シセツ</t>
    </rPh>
    <rPh sb="186" eb="188">
      <t>リヨウ</t>
    </rPh>
    <rPh sb="188" eb="189">
      <t>リツ</t>
    </rPh>
    <rPh sb="190" eb="192">
      <t>ヘイキン</t>
    </rPh>
    <rPh sb="192" eb="193">
      <t>チ</t>
    </rPh>
    <rPh sb="195" eb="196">
      <t>ヒク</t>
    </rPh>
    <rPh sb="199" eb="200">
      <t>メン</t>
    </rPh>
    <rPh sb="200" eb="202">
      <t>セイビ</t>
    </rPh>
    <rPh sb="205" eb="207">
      <t>シュウリョウ</t>
    </rPh>
    <rPh sb="214" eb="216">
      <t>コンゴ</t>
    </rPh>
    <rPh sb="216" eb="219">
      <t>リヨウリツ</t>
    </rPh>
    <rPh sb="220" eb="222">
      <t>コウジョウ</t>
    </rPh>
    <rPh sb="225" eb="227">
      <t>ホウホウ</t>
    </rPh>
    <rPh sb="231" eb="233">
      <t>ケントウ</t>
    </rPh>
    <rPh sb="234" eb="236">
      <t>ヒツヨウ</t>
    </rPh>
    <rPh sb="243" eb="246">
      <t>スイセンカ</t>
    </rPh>
    <rPh sb="246" eb="247">
      <t>リツ</t>
    </rPh>
    <rPh sb="248" eb="249">
      <t>ヨコ</t>
    </rPh>
    <rPh sb="255" eb="256">
      <t>ヒ</t>
    </rPh>
    <rPh sb="257" eb="258">
      <t>ツヅ</t>
    </rPh>
    <rPh sb="259" eb="260">
      <t>サラ</t>
    </rPh>
    <rPh sb="262" eb="265">
      <t>スイセンカ</t>
    </rPh>
    <rPh sb="266" eb="268">
      <t>スイシン</t>
    </rPh>
    <rPh sb="271" eb="273">
      <t>コウホウ</t>
    </rPh>
    <rPh sb="273" eb="275">
      <t>バイタイ</t>
    </rPh>
    <rPh sb="277" eb="279">
      <t>ケイハツ</t>
    </rPh>
    <rPh sb="280" eb="281">
      <t>スス</t>
    </rPh>
    <phoneticPr fontId="4"/>
  </si>
  <si>
    <t>　現在面整備はほぼ完了しており、今後は水洗化率や施設利用率の向上を目指して検討していく。
　また、経費回収率や汚水処理原価は類似団体平均より優位な状況であるが、一般会計からの繰入金に依存している状況であり、引き続き汚水処理費の低減に向けた取り組みが必要である。</t>
    <rPh sb="1" eb="3">
      <t>ゲンザイ</t>
    </rPh>
    <rPh sb="3" eb="4">
      <t>メン</t>
    </rPh>
    <rPh sb="4" eb="6">
      <t>セイビ</t>
    </rPh>
    <rPh sb="9" eb="11">
      <t>カンリョウ</t>
    </rPh>
    <rPh sb="16" eb="18">
      <t>コンゴ</t>
    </rPh>
    <rPh sb="19" eb="22">
      <t>スイセンカ</t>
    </rPh>
    <rPh sb="22" eb="23">
      <t>リツ</t>
    </rPh>
    <rPh sb="24" eb="26">
      <t>シセツ</t>
    </rPh>
    <rPh sb="26" eb="28">
      <t>リヨウ</t>
    </rPh>
    <rPh sb="28" eb="29">
      <t>リツ</t>
    </rPh>
    <rPh sb="30" eb="32">
      <t>コウジョウ</t>
    </rPh>
    <rPh sb="33" eb="35">
      <t>メザ</t>
    </rPh>
    <rPh sb="37" eb="39">
      <t>ケントウ</t>
    </rPh>
    <rPh sb="49" eb="51">
      <t>ケイヒ</t>
    </rPh>
    <rPh sb="51" eb="53">
      <t>カイシュウ</t>
    </rPh>
    <rPh sb="53" eb="54">
      <t>リツ</t>
    </rPh>
    <rPh sb="55" eb="57">
      <t>オスイ</t>
    </rPh>
    <rPh sb="57" eb="59">
      <t>ショリ</t>
    </rPh>
    <rPh sb="59" eb="61">
      <t>ゲンカ</t>
    </rPh>
    <rPh sb="62" eb="64">
      <t>ルイジ</t>
    </rPh>
    <rPh sb="64" eb="66">
      <t>ダンタイ</t>
    </rPh>
    <rPh sb="66" eb="68">
      <t>ヘイキン</t>
    </rPh>
    <rPh sb="70" eb="72">
      <t>ユウイ</t>
    </rPh>
    <rPh sb="73" eb="75">
      <t>ジョウキョウ</t>
    </rPh>
    <rPh sb="80" eb="82">
      <t>イッパン</t>
    </rPh>
    <rPh sb="82" eb="84">
      <t>カイケイ</t>
    </rPh>
    <rPh sb="87" eb="89">
      <t>クリイレ</t>
    </rPh>
    <rPh sb="89" eb="90">
      <t>キン</t>
    </rPh>
    <rPh sb="91" eb="93">
      <t>イゾン</t>
    </rPh>
    <rPh sb="97" eb="99">
      <t>ジョウキョウ</t>
    </rPh>
    <rPh sb="103" eb="104">
      <t>ヒ</t>
    </rPh>
    <rPh sb="105" eb="106">
      <t>ツヅ</t>
    </rPh>
    <rPh sb="107" eb="109">
      <t>オスイ</t>
    </rPh>
    <rPh sb="109" eb="111">
      <t>ショリ</t>
    </rPh>
    <rPh sb="111" eb="112">
      <t>ヒ</t>
    </rPh>
    <rPh sb="113" eb="115">
      <t>テイゲン</t>
    </rPh>
    <rPh sb="116" eb="117">
      <t>ム</t>
    </rPh>
    <rPh sb="119" eb="120">
      <t>ト</t>
    </rPh>
    <rPh sb="121" eb="122">
      <t>ク</t>
    </rPh>
    <rPh sb="124" eb="126">
      <t>ヒツヨウ</t>
    </rPh>
    <phoneticPr fontId="4"/>
  </si>
  <si>
    <t>　建設事業開始は平成3年であり、それ以前に造成した団地の設備も受贈している。管渠は耐用年数に達していないが、ストックマネジメント計画に基づき主要管渠の点検を行っている。
　今後の安定的で継続的な下水道サービスの供給のため、施設の長寿命化や施設更新など総合的な計画を策定し、老朽化対策を講ずる予定である。</t>
    <rPh sb="1" eb="3">
      <t>ケンセツ</t>
    </rPh>
    <rPh sb="3" eb="5">
      <t>ジギョウ</t>
    </rPh>
    <rPh sb="5" eb="7">
      <t>カイシ</t>
    </rPh>
    <rPh sb="8" eb="10">
      <t>ヘイセイ</t>
    </rPh>
    <rPh sb="11" eb="12">
      <t>ネン</t>
    </rPh>
    <rPh sb="18" eb="20">
      <t>イゼン</t>
    </rPh>
    <rPh sb="21" eb="23">
      <t>ゾウセイ</t>
    </rPh>
    <rPh sb="25" eb="27">
      <t>ダンチ</t>
    </rPh>
    <rPh sb="28" eb="30">
      <t>セツビ</t>
    </rPh>
    <rPh sb="31" eb="33">
      <t>ジュゾウ</t>
    </rPh>
    <rPh sb="38" eb="40">
      <t>カンキョ</t>
    </rPh>
    <rPh sb="41" eb="43">
      <t>タイヨウ</t>
    </rPh>
    <rPh sb="43" eb="45">
      <t>ネンスウ</t>
    </rPh>
    <rPh sb="46" eb="47">
      <t>タッ</t>
    </rPh>
    <rPh sb="64" eb="66">
      <t>ケイカク</t>
    </rPh>
    <rPh sb="67" eb="68">
      <t>モト</t>
    </rPh>
    <rPh sb="70" eb="72">
      <t>シュヨウ</t>
    </rPh>
    <rPh sb="72" eb="74">
      <t>カンキョ</t>
    </rPh>
    <rPh sb="75" eb="77">
      <t>テンケン</t>
    </rPh>
    <rPh sb="78" eb="79">
      <t>オコナ</t>
    </rPh>
    <rPh sb="86" eb="88">
      <t>コンゴ</t>
    </rPh>
    <rPh sb="89" eb="92">
      <t>アンテイテキ</t>
    </rPh>
    <rPh sb="93" eb="96">
      <t>ケイゾクテキ</t>
    </rPh>
    <rPh sb="97" eb="100">
      <t>ゲスイドウ</t>
    </rPh>
    <rPh sb="105" eb="107">
      <t>キョウキュウ</t>
    </rPh>
    <rPh sb="111" eb="113">
      <t>シセツ</t>
    </rPh>
    <rPh sb="114" eb="118">
      <t>チョウジュミョウカ</t>
    </rPh>
    <rPh sb="119" eb="121">
      <t>シセツ</t>
    </rPh>
    <rPh sb="121" eb="123">
      <t>コウシン</t>
    </rPh>
    <rPh sb="125" eb="128">
      <t>ソウゴウテキ</t>
    </rPh>
    <rPh sb="129" eb="131">
      <t>ケイカク</t>
    </rPh>
    <rPh sb="132" eb="134">
      <t>サクテイ</t>
    </rPh>
    <rPh sb="136" eb="139">
      <t>ロウキュウカ</t>
    </rPh>
    <rPh sb="139" eb="141">
      <t>タイサク</t>
    </rPh>
    <rPh sb="142" eb="143">
      <t>コウ</t>
    </rPh>
    <rPh sb="145" eb="147">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</si>
</sst>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74-45C6-BA29-77B71DEE27D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6674-45C6-BA29-77B71DEE27D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67.400000000000006</c:v>
                </c:pt>
                <c:pt idx="1">
                  <c:v>68.680000000000007</c:v>
                </c:pt>
                <c:pt idx="2">
                  <c:v>100</c:v>
                </c:pt>
                <c:pt idx="3">
                  <c:v>100.6</c:v>
                </c:pt>
                <c:pt idx="4">
                  <c:v>101.33</c:v>
                </c:pt>
              </c:numCache>
            </c:numRef>
          </c:val>
          <c:extLst>
            <c:ext xmlns:c16="http://schemas.microsoft.com/office/drawing/2014/chart" uri="{C3380CC4-5D6E-409C-BE32-E72D297353CC}">
              <c16:uniqueId val="{00000000-1272-4003-BD04-782DA531133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72-4003-BD04-782DA531133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D3-453A-935D-CF6173D8DFF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D3-453A-935D-CF6173D8DFF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E9-4D45-AF84-D1266B83152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E9-4D45-AF84-D1266B83152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5A-4B3C-A03B-3B7140D68AB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5A-4B3C-A03B-3B7140D68AB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EC-4BDE-AA47-D2DFE0BB6F7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EC-4BDE-AA47-D2DFE0BB6F7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1461.39</c:v>
                </c:pt>
                <c:pt idx="1">
                  <c:v>0</c:v>
                </c:pt>
                <c:pt idx="2" formatCode="#,##0.00;&quot;△&quot;#,##0.00;&quot;-&quot;">
                  <c:v>401.84</c:v>
                </c:pt>
                <c:pt idx="3" formatCode="#,##0.00;&quot;△&quot;#,##0.00;&quot;-&quot;">
                  <c:v>229</c:v>
                </c:pt>
                <c:pt idx="4" formatCode="#,##0.00;&quot;△&quot;#,##0.00;&quot;-&quot;">
                  <c:v>118.42</c:v>
                </c:pt>
              </c:numCache>
            </c:numRef>
          </c:val>
          <c:extLst>
            <c:ext xmlns:c16="http://schemas.microsoft.com/office/drawing/2014/chart" uri="{C3380CC4-5D6E-409C-BE32-E72D297353CC}">
              <c16:uniqueId val="{00000000-E6A4-42D2-9DA7-7E72C127400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E6A4-42D2-9DA7-7E72C127400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65.27</c:v>
                </c:pt>
                <c:pt idx="1">
                  <c:v>40.479999999999997</c:v>
                </c:pt>
                <c:pt idx="2">
                  <c:v>100</c:v>
                </c:pt>
                <c:pt idx="3">
                  <c:v>100</c:v>
                </c:pt>
                <c:pt idx="4">
                  <c:v>100</c:v>
                </c:pt>
              </c:numCache>
            </c:numRef>
          </c:val>
          <c:extLst>
            <c:ext xmlns:c16="http://schemas.microsoft.com/office/drawing/2014/chart" uri="{C3380CC4-5D6E-409C-BE32-E72D297353CC}">
              <c16:uniqueId val="{00000000-D7D6-475E-8636-D574CEC7295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D7D6-475E-8636-D574CEC7295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257.24</c:v>
                </c:pt>
                <c:pt idx="1">
                  <c:v>415.84</c:v>
                </c:pt>
                <c:pt idx="2">
                  <c:v>168.33</c:v>
                </c:pt>
                <c:pt idx="3">
                  <c:v>169.33</c:v>
                </c:pt>
                <c:pt idx="4">
                  <c:v>169.55</c:v>
                </c:pt>
              </c:numCache>
            </c:numRef>
          </c:val>
          <c:extLst>
            <c:ext xmlns:c16="http://schemas.microsoft.com/office/drawing/2014/chart" uri="{C3380CC4-5D6E-409C-BE32-E72D297353CC}">
              <c16:uniqueId val="{00000000-8545-4E06-A327-8B41A23E709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8545-4E06-A327-8B41A23E709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31.58</c:v>
                </c:pt>
                <c:pt idx="1">
                  <c:v>30.72</c:v>
                </c:pt>
                <c:pt idx="2">
                  <c:v>30.42</c:v>
                </c:pt>
                <c:pt idx="3">
                  <c:v>30.11</c:v>
                </c:pt>
                <c:pt idx="4">
                  <c:v>27.33</c:v>
                </c:pt>
              </c:numCache>
            </c:numRef>
          </c:val>
          <c:extLst>
            <c:ext xmlns:c16="http://schemas.microsoft.com/office/drawing/2014/chart" uri="{C3380CC4-5D6E-409C-BE32-E72D297353CC}">
              <c16:uniqueId val="{00000000-EA6F-41A2-8F83-B0A06161A02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EA6F-41A2-8F83-B0A06161A02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78.8</c:v>
                </c:pt>
                <c:pt idx="1">
                  <c:v>79.39</c:v>
                </c:pt>
                <c:pt idx="2">
                  <c:v>79.180000000000007</c:v>
                </c:pt>
                <c:pt idx="3">
                  <c:v>79.59</c:v>
                </c:pt>
                <c:pt idx="4">
                  <c:v>79.95</c:v>
                </c:pt>
              </c:numCache>
            </c:numRef>
          </c:val>
          <c:extLst>
            <c:ext xmlns:c16="http://schemas.microsoft.com/office/drawing/2014/chart" uri="{C3380CC4-5D6E-409C-BE32-E72D297353CC}">
              <c16:uniqueId val="{00000000-3887-4775-BA36-708463D09F7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3887-4775-BA36-708463D09F7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40"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岡山県　浅口市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34498</v>
      </c>
      <c r="AM8" s="50"/>
      <c r="AN8" s="50"/>
      <c r="AO8" s="50"/>
      <c r="AP8" s="50"/>
      <c r="AQ8" s="50"/>
      <c r="AR8" s="50"/>
      <c r="AS8" s="50"/>
      <c r="AT8" s="45">
        <f>データ!T6</f>
        <v>66.459999999999994</v>
      </c>
      <c r="AU8" s="45"/>
      <c r="AV8" s="45"/>
      <c r="AW8" s="45"/>
      <c r="AX8" s="45"/>
      <c r="AY8" s="45"/>
      <c r="AZ8" s="45"/>
      <c r="BA8" s="45"/>
      <c r="BB8" s="45">
        <f>データ!U6</f>
        <v>519.08000000000004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14.89</v>
      </c>
      <c r="Q10" s="45"/>
      <c r="R10" s="45"/>
      <c r="S10" s="45"/>
      <c r="T10" s="45"/>
      <c r="U10" s="45"/>
      <c r="V10" s="45"/>
      <c r="W10" s="45">
        <f>データ!Q6</f>
        <v>99.57</v>
      </c>
      <c r="X10" s="45"/>
      <c r="Y10" s="45"/>
      <c r="Z10" s="45"/>
      <c r="AA10" s="45"/>
      <c r="AB10" s="45"/>
      <c r="AC10" s="45"/>
      <c r="AD10" s="50">
        <f>データ!R6</f>
        <v>3110</v>
      </c>
      <c r="AE10" s="50"/>
      <c r="AF10" s="50"/>
      <c r="AG10" s="50"/>
      <c r="AH10" s="50"/>
      <c r="AI10" s="50"/>
      <c r="AJ10" s="50"/>
      <c r="AK10" s="2"/>
      <c r="AL10" s="50">
        <f>データ!V6</f>
        <v>5122</v>
      </c>
      <c r="AM10" s="50"/>
      <c r="AN10" s="50"/>
      <c r="AO10" s="50"/>
      <c r="AP10" s="50"/>
      <c r="AQ10" s="50"/>
      <c r="AR10" s="50"/>
      <c r="AS10" s="50"/>
      <c r="AT10" s="45">
        <f>データ!W6</f>
        <v>2.2200000000000002</v>
      </c>
      <c r="AU10" s="45"/>
      <c r="AV10" s="45"/>
      <c r="AW10" s="45"/>
      <c r="AX10" s="45"/>
      <c r="AY10" s="45"/>
      <c r="AZ10" s="45"/>
      <c r="BA10" s="45"/>
      <c r="BB10" s="45">
        <f>データ!X6</f>
        <v>2307.21</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109</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43</v>
      </c>
      <c r="N86" s="26" t="s">
        <v>43</v>
      </c>
      <c r="O86" s="26" t="str">
        <f>データ!EO6</f>
        <v>【0.12】</v>
      </c>
    </row>
  </sheetData>
  <sheetProtection algorithmName="SHA-512" hashValue="YZfbUlgqtrGJf/oHenRSAIcl3XtHdsXNXLDiOp16ioCnziRMZ4OqXV8nvDlwhqvjDo5sbF8HTBSZT93SAk2riA==" saltValue="roxjlQQnOZr8aB3i24BgS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2018</v>
      </c>
      <c r="C6" s="33">
        <f t="shared" ref="C6:X6" si="3">C7</f>
        <v>332160</v>
      </c>
      <c r="D6" s="33">
        <f t="shared" si="3"/>
        <v>47</v>
      </c>
      <c r="E6" s="33">
        <f t="shared" si="3"/>
        <v>17</v>
      </c>
      <c r="F6" s="33">
        <f t="shared" si="3"/>
        <v>4</v>
      </c>
      <c r="G6" s="33">
        <f t="shared" si="3"/>
        <v>0</v>
      </c>
      <c r="H6" s="33" t="str">
        <f t="shared" si="3"/>
        <v>岡山県　浅口市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14.89</v>
      </c>
      <c r="Q6" s="34">
        <f t="shared" si="3"/>
        <v>99.57</v>
      </c>
      <c r="R6" s="34">
        <f t="shared" si="3"/>
        <v>3110</v>
      </c>
      <c r="S6" s="34">
        <f t="shared" si="3"/>
        <v>34498</v>
      </c>
      <c r="T6" s="34">
        <f t="shared" si="3"/>
        <v>66.459999999999994</v>
      </c>
      <c r="U6" s="34">
        <f t="shared" si="3"/>
        <v>519.08000000000004</v>
      </c>
      <c r="V6" s="34">
        <f t="shared" si="3"/>
        <v>5122</v>
      </c>
      <c r="W6" s="34">
        <f t="shared" si="3"/>
        <v>2.2200000000000002</v>
      </c>
      <c r="X6" s="34">
        <f t="shared" si="3"/>
        <v>2307.21</v>
      </c>
      <c r="Y6" s="35">
        <f>IF(Y7="",NA(),Y7)</f>
        <v>67.400000000000006</v>
      </c>
      <c r="Z6" s="35">
        <f t="shared" ref="Z6:AH6" si="4">IF(Z7="",NA(),Z7)</f>
        <v>68.680000000000007</v>
      </c>
      <c r="AA6" s="35">
        <f t="shared" si="4"/>
        <v>100</v>
      </c>
      <c r="AB6" s="35">
        <f t="shared" si="4"/>
        <v>100.6</v>
      </c>
      <c r="AC6" s="35">
        <f t="shared" si="4"/>
        <v>101.33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1461.39</v>
      </c>
      <c r="BG6" s="34">
        <f t="shared" ref="BG6:BO6" si="7">IF(BG7="",NA(),BG7)</f>
        <v>0</v>
      </c>
      <c r="BH6" s="35">
        <f t="shared" si="7"/>
        <v>401.84</v>
      </c>
      <c r="BI6" s="35">
        <f t="shared" si="7"/>
        <v>229</v>
      </c>
      <c r="BJ6" s="35">
        <f t="shared" si="7"/>
        <v>118.42</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65.27</v>
      </c>
      <c r="BR6" s="35">
        <f t="shared" ref="BR6:BZ6" si="8">IF(BR7="",NA(),BR7)</f>
        <v>40.479999999999997</v>
      </c>
      <c r="BS6" s="35">
        <f t="shared" si="8"/>
        <v>100</v>
      </c>
      <c r="BT6" s="35">
        <f t="shared" si="8"/>
        <v>100</v>
      </c>
      <c r="BU6" s="35">
        <f t="shared" si="8"/>
        <v>100</v>
      </c>
      <c r="BV6" s="35">
        <f t="shared" si="8"/>
        <v>66.56</v>
      </c>
      <c r="BW6" s="35">
        <f t="shared" si="8"/>
        <v>66.22</v>
      </c>
      <c r="BX6" s="35">
        <f t="shared" si="8"/>
        <v>69.87</v>
      </c>
      <c r="BY6" s="35">
        <f t="shared" si="8"/>
        <v>74.3</v>
      </c>
      <c r="BZ6" s="35">
        <f t="shared" si="8"/>
        <v>72.260000000000005</v>
      </c>
      <c r="CA6" s="34" t="str">
        <f>IF(CA7="","",IF(CA7="-","【-】","【"&amp;SUBSTITUTE(TEXT(CA7,"#,##0.00"),"-","△")&amp;"】"))</f>
        <v>【74.48】</v>
      </c>
      <c r="CB6" s="35">
        <f>IF(CB7="",NA(),CB7)</f>
        <v>257.24</v>
      </c>
      <c r="CC6" s="35">
        <f t="shared" ref="CC6:CK6" si="9">IF(CC7="",NA(),CC7)</f>
        <v>415.84</v>
      </c>
      <c r="CD6" s="35">
        <f t="shared" si="9"/>
        <v>168.33</v>
      </c>
      <c r="CE6" s="35">
        <f t="shared" si="9"/>
        <v>169.33</v>
      </c>
      <c r="CF6" s="35">
        <f t="shared" si="9"/>
        <v>169.55</v>
      </c>
      <c r="CG6" s="35">
        <f t="shared" si="9"/>
        <v>244.29</v>
      </c>
      <c r="CH6" s="35">
        <f t="shared" si="9"/>
        <v>246.72</v>
      </c>
      <c r="CI6" s="35">
        <f t="shared" si="9"/>
        <v>234.96</v>
      </c>
      <c r="CJ6" s="35">
        <f t="shared" si="9"/>
        <v>221.81</v>
      </c>
      <c r="CK6" s="35">
        <f t="shared" si="9"/>
        <v>230.02</v>
      </c>
      <c r="CL6" s="34" t="str">
        <f>IF(CL7="","",IF(CL7="-","【-】","【"&amp;SUBSTITUTE(TEXT(CL7,"#,##0.00"),"-","△")&amp;"】"))</f>
        <v>【219.46】</v>
      </c>
      <c r="CM6" s="35">
        <f>IF(CM7="",NA(),CM7)</f>
        <v>31.58</v>
      </c>
      <c r="CN6" s="35">
        <f t="shared" ref="CN6:CV6" si="10">IF(CN7="",NA(),CN7)</f>
        <v>30.72</v>
      </c>
      <c r="CO6" s="35">
        <f t="shared" si="10"/>
        <v>30.42</v>
      </c>
      <c r="CP6" s="35">
        <f t="shared" si="10"/>
        <v>30.11</v>
      </c>
      <c r="CQ6" s="35">
        <f t="shared" si="10"/>
        <v>27.33</v>
      </c>
      <c r="CR6" s="35">
        <f t="shared" si="10"/>
        <v>43.58</v>
      </c>
      <c r="CS6" s="35">
        <f t="shared" si="10"/>
        <v>41.35</v>
      </c>
      <c r="CT6" s="35">
        <f t="shared" si="10"/>
        <v>42.9</v>
      </c>
      <c r="CU6" s="35">
        <f t="shared" si="10"/>
        <v>43.36</v>
      </c>
      <c r="CV6" s="35">
        <f t="shared" si="10"/>
        <v>42.56</v>
      </c>
      <c r="CW6" s="34" t="str">
        <f>IF(CW7="","",IF(CW7="-","【-】","【"&amp;SUBSTITUTE(TEXT(CW7,"#,##0.00"),"-","△")&amp;"】"))</f>
        <v>【42.82】</v>
      </c>
      <c r="CX6" s="35">
        <f>IF(CX7="",NA(),CX7)</f>
        <v>78.8</v>
      </c>
      <c r="CY6" s="35">
        <f t="shared" ref="CY6:DG6" si="11">IF(CY7="",NA(),CY7)</f>
        <v>79.39</v>
      </c>
      <c r="CZ6" s="35">
        <f t="shared" si="11"/>
        <v>79.180000000000007</v>
      </c>
      <c r="DA6" s="35">
        <f t="shared" si="11"/>
        <v>79.59</v>
      </c>
      <c r="DB6" s="35">
        <f t="shared" si="11"/>
        <v>79.95</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332160</v>
      </c>
      <c r="D7" s="37">
        <v>47</v>
      </c>
      <c r="E7" s="37">
        <v>17</v>
      </c>
      <c r="F7" s="37">
        <v>4</v>
      </c>
      <c r="G7" s="37">
        <v>0</v>
      </c>
      <c r="H7" s="37" t="s">
        <v>96</v>
      </c>
      <c r="I7" s="37" t="s">
        <v>97</v>
      </c>
      <c r="J7" s="37" t="s">
        <v>98</v>
      </c>
      <c r="K7" s="37" t="s">
        <v>99</v>
      </c>
      <c r="L7" s="37" t="s">
        <v>100</v>
      </c>
      <c r="M7" s="37" t="s">
        <v>101</v>
      </c>
      <c r="N7" s="38" t="s">
        <v>102</v>
      </c>
      <c r="O7" s="38" t="s">
        <v>103</v>
      </c>
      <c r="P7" s="38">
        <v>14.89</v>
      </c>
      <c r="Q7" s="38">
        <v>99.57</v>
      </c>
      <c r="R7" s="38">
        <v>3110</v>
      </c>
      <c r="S7" s="38">
        <v>34498</v>
      </c>
      <c r="T7" s="38">
        <v>66.459999999999994</v>
      </c>
      <c r="U7" s="38">
        <v>519.08000000000004</v>
      </c>
      <c r="V7" s="38">
        <v>5122</v>
      </c>
      <c r="W7" s="38">
        <v>2.2200000000000002</v>
      </c>
      <c r="X7" s="38">
        <v>2307.21</v>
      </c>
      <c r="Y7" s="38">
        <v>67.400000000000006</v>
      </c>
      <c r="Z7" s="38">
        <v>68.680000000000007</v>
      </c>
      <c r="AA7" s="38">
        <v>100</v>
      </c>
      <c r="AB7" s="38">
        <v>100.6</v>
      </c>
      <c r="AC7" s="38">
        <v>101.33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1461.39</v>
      </c>
      <c r="BG7" s="38">
        <v>0</v>
      </c>
      <c r="BH7" s="38">
        <v>401.84</v>
      </c>
      <c r="BI7" s="38">
        <v>229</v>
      </c>
      <c r="BJ7" s="38">
        <v>118.42</v>
      </c>
      <c r="BK7" s="38">
        <v>1436</v>
      </c>
      <c r="BL7" s="38">
        <v>1434.89</v>
      </c>
      <c r="BM7" s="38">
        <v>1298.9100000000001</v>
      </c>
      <c r="BN7" s="38">
        <v>1243.71</v>
      </c>
      <c r="BO7" s="38">
        <v>1194.1500000000001</v>
      </c>
      <c r="BP7" s="38">
        <v>1209.4000000000001</v>
      </c>
      <c r="BQ7" s="38">
        <v>65.27</v>
      </c>
      <c r="BR7" s="38">
        <v>40.479999999999997</v>
      </c>
      <c r="BS7" s="38">
        <v>100</v>
      </c>
      <c r="BT7" s="38">
        <v>100</v>
      </c>
      <c r="BU7" s="38">
        <v>100</v>
      </c>
      <c r="BV7" s="38">
        <v>66.56</v>
      </c>
      <c r="BW7" s="38">
        <v>66.22</v>
      </c>
      <c r="BX7" s="38">
        <v>69.87</v>
      </c>
      <c r="BY7" s="38">
        <v>74.3</v>
      </c>
      <c r="BZ7" s="38">
        <v>72.260000000000005</v>
      </c>
      <c r="CA7" s="38">
        <v>74.48</v>
      </c>
      <c r="CB7" s="38">
        <v>257.24</v>
      </c>
      <c r="CC7" s="38">
        <v>415.84</v>
      </c>
      <c r="CD7" s="38">
        <v>168.33</v>
      </c>
      <c r="CE7" s="38">
        <v>169.33</v>
      </c>
      <c r="CF7" s="38">
        <v>169.55</v>
      </c>
      <c r="CG7" s="38">
        <v>244.29</v>
      </c>
      <c r="CH7" s="38">
        <v>246.72</v>
      </c>
      <c r="CI7" s="38">
        <v>234.96</v>
      </c>
      <c r="CJ7" s="38">
        <v>221.81</v>
      </c>
      <c r="CK7" s="38">
        <v>230.02</v>
      </c>
      <c r="CL7" s="38">
        <v>219.46</v>
      </c>
      <c r="CM7" s="38">
        <v>31.58</v>
      </c>
      <c r="CN7" s="38">
        <v>30.72</v>
      </c>
      <c r="CO7" s="38">
        <v>30.42</v>
      </c>
      <c r="CP7" s="38">
        <v>30.11</v>
      </c>
      <c r="CQ7" s="38">
        <v>27.33</v>
      </c>
      <c r="CR7" s="38">
        <v>43.58</v>
      </c>
      <c r="CS7" s="38">
        <v>41.35</v>
      </c>
      <c r="CT7" s="38">
        <v>42.9</v>
      </c>
      <c r="CU7" s="38">
        <v>43.36</v>
      </c>
      <c r="CV7" s="38">
        <v>42.56</v>
      </c>
      <c r="CW7" s="38">
        <v>42.82</v>
      </c>
      <c r="CX7" s="38">
        <v>78.8</v>
      </c>
      <c r="CY7" s="38">
        <v>79.39</v>
      </c>
      <c r="CZ7" s="38">
        <v>79.180000000000007</v>
      </c>
      <c r="DA7" s="38">
        <v>79.59</v>
      </c>
      <c r="DB7" s="38">
        <v>79.95</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KPC2018024</cp:lastModifiedBy>
  <cp:lastPrinted>2020-01-28T09:05:41Z</cp:lastPrinted>
  <dcterms:created xsi:type="dcterms:W3CDTF">2019-12-05T05:14:00Z</dcterms:created>
  <dcterms:modified xsi:type="dcterms:W3CDTF">2020-01-28T09:08:26Z</dcterms:modified>
  <cp:category/>
</cp:coreProperties>
</file>