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IPC2016002\Desktop\"/>
    </mc:Choice>
  </mc:AlternateContent>
  <xr:revisionPtr revIDLastSave="0" documentId="8_{BE62B5DA-7BDB-4733-835E-E096F985E464}" xr6:coauthVersionLast="40" xr6:coauthVersionMax="40" xr10:uidLastSave="{00000000-0000-0000-0000-000000000000}"/>
  <workbookProtection workbookAlgorithmName="SHA-512" workbookHashValue="leB1idiBPFfoiWdfkuskRSYoA9cE6B0BUtrMU04Iv09PRamwDC6cxny9Onv5WbIyEwPcNsYdxkuB6oa+mEVYgQ==" workbookSaltValue="3E41f6blp+9VfM/fi/gD5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<sst xmlns="http://schemas.openxmlformats.org/spreadsheetml/2006/main" count="240" uniqueCount="125">
  <si>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</si>
  <si>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</si>
  <si>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</si>
  <si>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</si>
  <si>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</si>
  <si>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</si>
  <si>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</si>
  <si>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</si>
  <si>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</si>
  <si>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</si>
  <si>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</si>
  <si>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</si>
  <si>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</si>
  <si>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</si>
  <si>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</si>
  <si>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</si>
  <si>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</si>
  <si>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</si>
  <si>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</si>
  <si>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</si>
  <si>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</si>
  <si>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</si>
  <si>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</si>
  <si>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</si>
  <si>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</si>
  <si>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</si>
  <si>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</si>
  <si>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</si>
  <si>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</si>
  <si>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</si>
  <si>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</si>
  <si>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</si>
  <si>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</si>
  <si>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</si>
  <si>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</si>
  <si>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</si>
  <si>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</si>
  <si>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</si>
  <si>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</si>
  <si>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</si>
  <si>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</si>
  <si>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</si>
  <si>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</si>
  <si>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</si>
  <si>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</si>
  <si>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</si>
  <si>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</si>
  <si>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</si>
  <si>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</si>
  <si>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</si>
  <si>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</si>
  <si>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</si>
  <si>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</si>
  <si>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</si>
  <si>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</si>
  <si>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</si>
  <si>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</si>
  <si>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</si>
  <si>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</si>
  <si>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</si>
  <si>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</si>
  <si>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</si>
  <si>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</si>
  <si>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</si>
  <si>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</si>
  <si>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</si>
  <si>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</si>
  <si>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</si>
  <si>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</si>
  <si>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</si>
  <si>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</si>
  <si>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</si>
  <si>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</si>
  <si>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</si>
  <si>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</si>
  <si>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</si>
  <si>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</si>
  <si>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</si>
  <si>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</si>
  <si>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</si>
  <si>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</si>
  <si>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</si>
  <si>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</si>
  <si>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</si>
  <si>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</si>
  <si>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</si>
  <si>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</si>
  <si>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</si>
  <si>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</si>
  <si>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</si>
  <si>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</si>
  <si>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</si>
  <si>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</si>
  <si>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</si>
  <si>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</si>
  <si>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</si>
  <si>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</si>
  <si>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</si>
  <si>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</si>
  <si>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</si>
  <si>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</si>
  <si>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</si>
  <si>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</si>
  <si>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</si>
  <si>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</si>
  <si>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</si>
  <si>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</si>
  <si>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</si>
  <si>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</si>
  <si>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浅口市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</si>
  <si>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</si>
  <si>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</si>
  <si>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</si>
  <si>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</si>
  <si>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</si>
  <si>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</si>
  <si>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</si>
  <si>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</si>
  <si>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</si>
  <si>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</si>
  <si>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</si>
  <si>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</si>
  <si>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建設事業開始が平成3年であり、それ以前に造成した団地の設備を受贈しているが、耐用年数に達していないため、現在のところ管渠の長寿命化計画は作成していない。
　今後の安定的で継続的な下水道サービスの供給のため、施設の長寿命化や施設更新など総合的な計画を策定し、老朽化対策を講ずる予定である。</t>
    <rPh sb="1" eb="3">
      <t>ケンセツ</t>
    </rPh>
    <rPh sb="3" eb="5">
      <t>ジギョウ</t>
    </rPh>
    <rPh sb="5" eb="7">
      <t>カイシ</t>
    </rPh>
    <rPh sb="8" eb="10">
      <t>ヘイセイ</t>
    </rPh>
    <rPh sb="11" eb="12">
      <t>ネン</t>
    </rPh>
    <rPh sb="18" eb="20">
      <t>イゼン</t>
    </rPh>
    <rPh sb="21" eb="23">
      <t>ゾウセイ</t>
    </rPh>
    <rPh sb="25" eb="27">
      <t>ダンチ</t>
    </rPh>
    <rPh sb="28" eb="30">
      <t>セツビ</t>
    </rPh>
    <rPh sb="31" eb="33">
      <t>ジュゾウ</t>
    </rPh>
    <rPh sb="39" eb="41">
      <t>タイヨウ</t>
    </rPh>
    <rPh sb="41" eb="43">
      <t>ネンスウ</t>
    </rPh>
    <rPh sb="44" eb="45">
      <t>タッ</t>
    </rPh>
    <rPh sb="53" eb="55">
      <t>ゲンザイ</t>
    </rPh>
    <rPh sb="59" eb="61">
      <t>カンキョ</t>
    </rPh>
    <rPh sb="62" eb="66">
      <t>チョウジュミョウカ</t>
    </rPh>
    <rPh sb="66" eb="68">
      <t>ケイカク</t>
    </rPh>
    <rPh sb="69" eb="71">
      <t>サクセイ</t>
    </rPh>
    <rPh sb="79" eb="81">
      <t>コンゴ</t>
    </rPh>
    <rPh sb="82" eb="85">
      <t>アンテイテキ</t>
    </rPh>
    <rPh sb="86" eb="89">
      <t>ケイゾクテキ</t>
    </rPh>
    <rPh sb="90" eb="93">
      <t>ゲスイドウ</t>
    </rPh>
    <rPh sb="98" eb="100">
      <t>キョウキュウ</t>
    </rPh>
    <rPh sb="104" eb="106">
      <t>シセツ</t>
    </rPh>
    <rPh sb="107" eb="111">
      <t>チョウジュミョウカ</t>
    </rPh>
    <rPh sb="112" eb="114">
      <t>シセツ</t>
    </rPh>
    <rPh sb="114" eb="116">
      <t>コウシン</t>
    </rPh>
    <rPh sb="118" eb="121">
      <t>ソウゴウテキ</t>
    </rPh>
    <rPh sb="122" eb="124">
      <t>ケイカク</t>
    </rPh>
    <rPh sb="125" eb="127">
      <t>サクテイ</t>
    </rPh>
    <rPh sb="129" eb="132">
      <t>ロウキュウカ</t>
    </rPh>
    <rPh sb="132" eb="134">
      <t>タイサク</t>
    </rPh>
    <rPh sb="135" eb="136">
      <t>コウ</t>
    </rPh>
    <rPh sb="138" eb="140">
      <t>ヨテイ</t>
    </rPh>
    <phoneticPr fontId="4"/>
  </si>
  <si>
    <t>　平成28年に一般会計からの繰入金の基準の見直しを行い基準内繰入金の額が増加したため、総収益が増加し①収益的収支比率は100％を超えた値を維持している。これに伴い、⑤経費回収率及び⑥汚水処理原価は前年度と同じ水準で推移している。
　長寿命化・ストックマネジメントの実施により引き続き修繕費抑制を図るほか、処理場維持管理・汚泥処理の安価な方法を検討する必要がある。
　⑦施設利用率は平均値より低いが、面整備がほぼ終了しているため、今後利用率を向上させる方法について検討が必要である。
　⑧水洗化率は横ばいであり、引き続き更なる水洗化の推進のため広報媒体での啓発を進めていく。</t>
    <rPh sb="1" eb="3">
      <t>ヘイセイ</t>
    </rPh>
    <rPh sb="5" eb="6">
      <t>ネン</t>
    </rPh>
    <rPh sb="7" eb="9">
      <t>イッパン</t>
    </rPh>
    <rPh sb="9" eb="11">
      <t>カイケイ</t>
    </rPh>
    <rPh sb="14" eb="16">
      <t>クリイレ</t>
    </rPh>
    <rPh sb="16" eb="17">
      <t>キン</t>
    </rPh>
    <rPh sb="18" eb="20">
      <t>キジュン</t>
    </rPh>
    <rPh sb="21" eb="23">
      <t>ミナオ</t>
    </rPh>
    <rPh sb="25" eb="26">
      <t>オコナ</t>
    </rPh>
    <rPh sb="27" eb="30">
      <t>キジュンナイ</t>
    </rPh>
    <rPh sb="30" eb="32">
      <t>クリイレ</t>
    </rPh>
    <rPh sb="32" eb="33">
      <t>キン</t>
    </rPh>
    <rPh sb="34" eb="35">
      <t>ガク</t>
    </rPh>
    <rPh sb="36" eb="38">
      <t>ゾウカ</t>
    </rPh>
    <rPh sb="43" eb="46">
      <t>ソウシュウエキ</t>
    </rPh>
    <rPh sb="47" eb="49">
      <t>ゾウカ</t>
    </rPh>
    <rPh sb="51" eb="54">
      <t>シュウエキテキ</t>
    </rPh>
    <rPh sb="54" eb="56">
      <t>シュウシ</t>
    </rPh>
    <rPh sb="56" eb="58">
      <t>ヒリツ</t>
    </rPh>
    <rPh sb="64" eb="65">
      <t>コ</t>
    </rPh>
    <rPh sb="67" eb="68">
      <t>アタイ</t>
    </rPh>
    <rPh sb="69" eb="71">
      <t>イジ</t>
    </rPh>
    <rPh sb="79" eb="80">
      <t>トモナ</t>
    </rPh>
    <rPh sb="83" eb="85">
      <t>ケイヒ</t>
    </rPh>
    <rPh sb="85" eb="87">
      <t>カイシュウ</t>
    </rPh>
    <rPh sb="87" eb="88">
      <t>リツ</t>
    </rPh>
    <rPh sb="88" eb="89">
      <t>オヨ</t>
    </rPh>
    <rPh sb="91" eb="93">
      <t>オスイ</t>
    </rPh>
    <rPh sb="93" eb="95">
      <t>ショリ</t>
    </rPh>
    <rPh sb="95" eb="97">
      <t>ゲンカ</t>
    </rPh>
    <rPh sb="98" eb="101">
      <t>ゼンネンド</t>
    </rPh>
    <rPh sb="102" eb="103">
      <t>オナ</t>
    </rPh>
    <rPh sb="104" eb="106">
      <t>スイジュン</t>
    </rPh>
    <rPh sb="107" eb="109">
      <t>スイイ</t>
    </rPh>
    <rPh sb="116" eb="120">
      <t>チョウジュミョウカ</t>
    </rPh>
    <rPh sb="132" eb="134">
      <t>ジッシ</t>
    </rPh>
    <rPh sb="137" eb="138">
      <t>ヒ</t>
    </rPh>
    <rPh sb="139" eb="140">
      <t>ツヅ</t>
    </rPh>
    <rPh sb="141" eb="144">
      <t>シュウゼンヒ</t>
    </rPh>
    <rPh sb="144" eb="146">
      <t>ヨクセイ</t>
    </rPh>
    <rPh sb="147" eb="148">
      <t>ハカ</t>
    </rPh>
    <rPh sb="152" eb="155">
      <t>ショリジョウ</t>
    </rPh>
    <rPh sb="155" eb="157">
      <t>イジ</t>
    </rPh>
    <rPh sb="157" eb="159">
      <t>カンリ</t>
    </rPh>
    <rPh sb="160" eb="162">
      <t>オデイ</t>
    </rPh>
    <rPh sb="162" eb="164">
      <t>ショリ</t>
    </rPh>
    <rPh sb="165" eb="167">
      <t>アンカ</t>
    </rPh>
    <rPh sb="168" eb="170">
      <t>ホウホウ</t>
    </rPh>
    <rPh sb="171" eb="173">
      <t>ケントウ</t>
    </rPh>
    <rPh sb="175" eb="177">
      <t>ヒツヨウ</t>
    </rPh>
    <rPh sb="184" eb="186">
      <t>シセツ</t>
    </rPh>
    <rPh sb="186" eb="188">
      <t>リヨウ</t>
    </rPh>
    <rPh sb="188" eb="189">
      <t>リツ</t>
    </rPh>
    <rPh sb="190" eb="192">
      <t>ヘイキン</t>
    </rPh>
    <rPh sb="192" eb="193">
      <t>チ</t>
    </rPh>
    <rPh sb="195" eb="196">
      <t>ヒク</t>
    </rPh>
    <rPh sb="199" eb="200">
      <t>メン</t>
    </rPh>
    <rPh sb="200" eb="202">
      <t>セイビ</t>
    </rPh>
    <rPh sb="205" eb="207">
      <t>シュウリョウ</t>
    </rPh>
    <rPh sb="214" eb="216">
      <t>コンゴ</t>
    </rPh>
    <rPh sb="216" eb="219">
      <t>リヨウリツ</t>
    </rPh>
    <rPh sb="220" eb="222">
      <t>コウジョウ</t>
    </rPh>
    <rPh sb="225" eb="227">
      <t>ホウホウ</t>
    </rPh>
    <rPh sb="231" eb="233">
      <t>ケントウ</t>
    </rPh>
    <rPh sb="234" eb="236">
      <t>ヒツヨウ</t>
    </rPh>
    <rPh sb="243" eb="246">
      <t>スイセンカ</t>
    </rPh>
    <rPh sb="246" eb="247">
      <t>リツ</t>
    </rPh>
    <rPh sb="248" eb="249">
      <t>ヨコ</t>
    </rPh>
    <rPh sb="255" eb="256">
      <t>ヒ</t>
    </rPh>
    <rPh sb="257" eb="258">
      <t>ツヅ</t>
    </rPh>
    <rPh sb="259" eb="260">
      <t>サラ</t>
    </rPh>
    <rPh sb="262" eb="265">
      <t>スイセンカ</t>
    </rPh>
    <rPh sb="266" eb="268">
      <t>スイシン</t>
    </rPh>
    <rPh sb="271" eb="273">
      <t>コウホウ</t>
    </rPh>
    <rPh sb="273" eb="275">
      <t>バイタイ</t>
    </rPh>
    <rPh sb="277" eb="279">
      <t>ケイハツ</t>
    </rPh>
    <rPh sb="280" eb="281">
      <t>スス</t>
    </rPh>
    <phoneticPr fontId="4"/>
  </si>
  <si>
    <t>　現在面整備はほぼ完了しており、今後は水洗化率や施設利用率の向上を目指して検討していく。
　また、経費回収率や汚水処理原価は類似団体平均より優位な状況であるが、一般会計からの繰入金に依存している状況であり、引き続き汚水処理費の低減に向けた取り組みが必要である。</t>
    <rPh sb="1" eb="3">
      <t>ゲンザイ</t>
    </rPh>
    <rPh sb="3" eb="4">
      <t>メン</t>
    </rPh>
    <rPh sb="4" eb="6">
      <t>セイビ</t>
    </rPh>
    <rPh sb="9" eb="11">
      <t>カンリョウ</t>
    </rPh>
    <rPh sb="16" eb="18">
      <t>コンゴ</t>
    </rPh>
    <rPh sb="19" eb="22">
      <t>スイセンカ</t>
    </rPh>
    <rPh sb="22" eb="23">
      <t>リツ</t>
    </rPh>
    <rPh sb="24" eb="26">
      <t>シセツ</t>
    </rPh>
    <rPh sb="26" eb="28">
      <t>リヨウ</t>
    </rPh>
    <rPh sb="28" eb="29">
      <t>リツ</t>
    </rPh>
    <rPh sb="30" eb="32">
      <t>コウジョウ</t>
    </rPh>
    <rPh sb="33" eb="35">
      <t>メザ</t>
    </rPh>
    <rPh sb="37" eb="39">
      <t>ケントウ</t>
    </rPh>
    <rPh sb="49" eb="51">
      <t>ケイヒ</t>
    </rPh>
    <rPh sb="51" eb="53">
      <t>カイシュウ</t>
    </rPh>
    <rPh sb="53" eb="54">
      <t>リツ</t>
    </rPh>
    <rPh sb="55" eb="57">
      <t>オスイ</t>
    </rPh>
    <rPh sb="57" eb="59">
      <t>ショリ</t>
    </rPh>
    <rPh sb="59" eb="61">
      <t>ゲンカ</t>
    </rPh>
    <rPh sb="62" eb="64">
      <t>ルイジ</t>
    </rPh>
    <rPh sb="64" eb="66">
      <t>ダンタイ</t>
    </rPh>
    <rPh sb="66" eb="68">
      <t>ヘイキン</t>
    </rPh>
    <rPh sb="70" eb="72">
      <t>ユウイ</t>
    </rPh>
    <rPh sb="73" eb="75">
      <t>ジョウキョウ</t>
    </rPh>
    <rPh sb="80" eb="82">
      <t>イッパン</t>
    </rPh>
    <rPh sb="82" eb="84">
      <t>カイケイ</t>
    </rPh>
    <rPh sb="87" eb="89">
      <t>クリイレ</t>
    </rPh>
    <rPh sb="89" eb="90">
      <t>キン</t>
    </rPh>
    <rPh sb="91" eb="93">
      <t>イゾン</t>
    </rPh>
    <rPh sb="97" eb="99">
      <t>ジョウキョウ</t>
    </rPh>
    <rPh sb="103" eb="104">
      <t>ヒ</t>
    </rPh>
    <rPh sb="105" eb="106">
      <t>ツヅ</t>
    </rPh>
    <rPh sb="107" eb="109">
      <t>オスイ</t>
    </rPh>
    <rPh sb="109" eb="111">
      <t>ショリ</t>
    </rPh>
    <rPh sb="111" eb="112">
      <t>ヒ</t>
    </rPh>
    <rPh sb="113" eb="115">
      <t>テイゲン</t>
    </rPh>
    <rPh sb="116" eb="117">
      <t>ム</t>
    </rPh>
    <rPh sb="119" eb="120">
      <t>ト</t>
    </rPh>
    <rPh sb="121" eb="122">
      <t>ク</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</si>
</sst>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E6-44DD-AC68-B0E0B01B3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5E6-44DD-AC68-B0E0B01B3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32.36</c:v>
                </c:pt>
                <c:pt idx="1">
                  <c:v>31.58</c:v>
                </c:pt>
                <c:pt idx="2">
                  <c:v>30.72</c:v>
                </c:pt>
                <c:pt idx="3">
                  <c:v>30.42</c:v>
                </c:pt>
                <c:pt idx="4">
                  <c:v>30.11</c:v>
                </c:pt>
              </c:numCache>
            </c:numRef>
          </c:val>
          <c:extLst>
            <c:ext xmlns:c16="http://schemas.microsoft.com/office/drawing/2014/chart" uri="{C3380CC4-5D6E-409C-BE32-E72D297353CC}">
              <c16:uniqueId val="{00000000-802E-42D8-8999-3463C2C4C8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802E-42D8-8999-3463C2C4C8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77.91</c:v>
                </c:pt>
                <c:pt idx="1">
                  <c:v>78.8</c:v>
                </c:pt>
                <c:pt idx="2">
                  <c:v>79.39</c:v>
                </c:pt>
                <c:pt idx="3">
                  <c:v>79.180000000000007</c:v>
                </c:pt>
                <c:pt idx="4">
                  <c:v>79.59</c:v>
                </c:pt>
              </c:numCache>
            </c:numRef>
          </c:val>
          <c:extLst>
            <c:ext xmlns:c16="http://schemas.microsoft.com/office/drawing/2014/chart" uri="{C3380CC4-5D6E-409C-BE32-E72D297353CC}">
              <c16:uniqueId val="{00000000-718C-4DDF-96EE-F4BE080BE0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718C-4DDF-96EE-F4BE080BE0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66.790000000000006</c:v>
                </c:pt>
                <c:pt idx="1">
                  <c:v>67.400000000000006</c:v>
                </c:pt>
                <c:pt idx="2">
                  <c:v>68.680000000000007</c:v>
                </c:pt>
                <c:pt idx="3">
                  <c:v>100</c:v>
                </c:pt>
                <c:pt idx="4">
                  <c:v>100.6</c:v>
                </c:pt>
              </c:numCache>
            </c:numRef>
          </c:val>
          <c:extLst>
            <c:ext xmlns:c16="http://schemas.microsoft.com/office/drawing/2014/chart" uri="{C3380CC4-5D6E-409C-BE32-E72D297353CC}">
              <c16:uniqueId val="{00000000-B6F1-429D-8E48-79C349BC95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1-429D-8E48-79C349BC95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30-4A1C-9D42-3F58066864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30-4A1C-9D42-3F58066864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7-4D48-8E8C-E3FC4A20BC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7-4D48-8E8C-E3FC4A20BC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2-42FF-AA8A-C12DF5A969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2-42FF-AA8A-C12DF5A969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B-4207-BFF0-7EB3BBE674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B-4207-BFF0-7EB3BBE674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1560.58</c:v>
                </c:pt>
                <c:pt idx="1">
                  <c:v>1461.39</c:v>
                </c:pt>
                <c:pt idx="2" formatCode="#,##0.00;&quot;△&quot;#,##0.00">
                  <c:v>0</c:v>
                </c:pt>
                <c:pt idx="3">
                  <c:v>401.84</c:v>
                </c:pt>
                <c:pt idx="4">
                  <c:v>229</c:v>
                </c:pt>
              </c:numCache>
            </c:numRef>
          </c:val>
          <c:extLst>
            <c:ext xmlns:c16="http://schemas.microsoft.com/office/drawing/2014/chart" uri="{C3380CC4-5D6E-409C-BE32-E72D297353CC}">
              <c16:uniqueId val="{00000000-A4F6-458C-A158-DB6234055A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A4F6-458C-A158-DB6234055A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62.88</c:v>
                </c:pt>
                <c:pt idx="1">
                  <c:v>65.27</c:v>
                </c:pt>
                <c:pt idx="2">
                  <c:v>40.479999999999997</c:v>
                </c:pt>
                <c:pt idx="3">
                  <c:v>100</c:v>
                </c:pt>
                <c:pt idx="4">
                  <c:v>100</c:v>
                </c:pt>
              </c:numCache>
            </c:numRef>
          </c:val>
          <c:extLst>
            <c:ext xmlns:c16="http://schemas.microsoft.com/office/drawing/2014/chart" uri="{C3380CC4-5D6E-409C-BE32-E72D297353CC}">
              <c16:uniqueId val="{00000000-96B6-49CE-97B2-F5A219088E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96B6-49CE-97B2-F5A219088E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261.60000000000002</c:v>
                </c:pt>
                <c:pt idx="1">
                  <c:v>257.24</c:v>
                </c:pt>
                <c:pt idx="2">
                  <c:v>415.84</c:v>
                </c:pt>
                <c:pt idx="3">
                  <c:v>168.33</c:v>
                </c:pt>
                <c:pt idx="4">
                  <c:v>169.33</c:v>
                </c:pt>
              </c:numCache>
            </c:numRef>
          </c:val>
          <c:extLst>
            <c:ext xmlns:c16="http://schemas.microsoft.com/office/drawing/2014/chart" uri="{C3380CC4-5D6E-409C-BE32-E72D297353CC}">
              <c16:uniqueId val="{00000000-A8F0-4528-B67A-336E2517E9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A8F0-4528-B67A-336E2517E9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岡山県　浅口市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34806</v>
      </c>
      <c r="AM8" s="49"/>
      <c r="AN8" s="49"/>
      <c r="AO8" s="49"/>
      <c r="AP8" s="49"/>
      <c r="AQ8" s="49"/>
      <c r="AR8" s="49"/>
      <c r="AS8" s="49"/>
      <c r="AT8" s="44">
        <f>データ!T6</f>
        <v>66.459999999999994</v>
      </c>
      <c r="AU8" s="44"/>
      <c r="AV8" s="44"/>
      <c r="AW8" s="44"/>
      <c r="AX8" s="44"/>
      <c r="AY8" s="44"/>
      <c r="AZ8" s="44"/>
      <c r="BA8" s="44"/>
      <c r="BB8" s="44">
        <f>データ!U6</f>
        <v>523.71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14.98</v>
      </c>
      <c r="Q10" s="44"/>
      <c r="R10" s="44"/>
      <c r="S10" s="44"/>
      <c r="T10" s="44"/>
      <c r="U10" s="44"/>
      <c r="V10" s="44"/>
      <c r="W10" s="44">
        <f>データ!Q6</f>
        <v>98.63</v>
      </c>
      <c r="X10" s="44"/>
      <c r="Y10" s="44"/>
      <c r="Z10" s="44"/>
      <c r="AA10" s="44"/>
      <c r="AB10" s="44"/>
      <c r="AC10" s="44"/>
      <c r="AD10" s="49">
        <f>データ!R6</f>
        <v>3110</v>
      </c>
      <c r="AE10" s="49"/>
      <c r="AF10" s="49"/>
      <c r="AG10" s="49"/>
      <c r="AH10" s="49"/>
      <c r="AI10" s="49"/>
      <c r="AJ10" s="49"/>
      <c r="AK10" s="2"/>
      <c r="AL10" s="49">
        <f>データ!V6</f>
        <v>5189</v>
      </c>
      <c r="AM10" s="49"/>
      <c r="AN10" s="49"/>
      <c r="AO10" s="49"/>
      <c r="AP10" s="49"/>
      <c r="AQ10" s="49"/>
      <c r="AR10" s="49"/>
      <c r="AS10" s="49"/>
      <c r="AT10" s="44">
        <f>データ!W6</f>
        <v>2.2200000000000002</v>
      </c>
      <c r="AU10" s="44"/>
      <c r="AV10" s="44"/>
      <c r="AW10" s="44"/>
      <c r="AX10" s="44"/>
      <c r="AY10" s="44"/>
      <c r="AZ10" s="44"/>
      <c r="BA10" s="44"/>
      <c r="BB10" s="44">
        <f>データ!X6</f>
        <v>2337.39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DXfGDcAgkHz6oRW2YXlq0QZ+T/tPG9OP2uyC8EKfbCDlix7DOSWFXnGbLJDPpMHub0ZyZ0XisK9NfATDT6zwjQ==" saltValue="4K84mm++uMBIzlttky1C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332160</v>
      </c>
      <c r="D6" s="32">
        <f t="shared" si="3"/>
        <v>47</v>
      </c>
      <c r="E6" s="32">
        <f t="shared" si="3"/>
        <v>17</v>
      </c>
      <c r="F6" s="32">
        <f t="shared" si="3"/>
        <v>4</v>
      </c>
      <c r="G6" s="32">
        <f t="shared" si="3"/>
        <v>0</v>
      </c>
      <c r="H6" s="32" t="str">
        <f t="shared" si="3"/>
        <v>岡山県　浅口市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14.98</v>
      </c>
      <c r="Q6" s="33">
        <f t="shared" si="3"/>
        <v>98.63</v>
      </c>
      <c r="R6" s="33">
        <f t="shared" si="3"/>
        <v>3110</v>
      </c>
      <c r="S6" s="33">
        <f t="shared" si="3"/>
        <v>34806</v>
      </c>
      <c r="T6" s="33">
        <f t="shared" si="3"/>
        <v>66.459999999999994</v>
      </c>
      <c r="U6" s="33">
        <f t="shared" si="3"/>
        <v>523.71</v>
      </c>
      <c r="V6" s="33">
        <f t="shared" si="3"/>
        <v>5189</v>
      </c>
      <c r="W6" s="33">
        <f t="shared" si="3"/>
        <v>2.2200000000000002</v>
      </c>
      <c r="X6" s="33">
        <f t="shared" si="3"/>
        <v>2337.39</v>
      </c>
      <c r="Y6" s="34">
        <f>IF(Y7="",NA(),Y7)</f>
        <v>66.790000000000006</v>
      </c>
      <c r="Z6" s="34">
        <f t="shared" ref="Z6:AH6" si="4">IF(Z7="",NA(),Z7)</f>
        <v>67.400000000000006</v>
      </c>
      <c r="AA6" s="34">
        <f t="shared" si="4"/>
        <v>68.680000000000007</v>
      </c>
      <c r="AB6" s="34">
        <f t="shared" si="4"/>
        <v>100</v>
      </c>
      <c r="AC6" s="34">
        <f t="shared" si="4"/>
        <v>100.6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1560.58</v>
      </c>
      <c r="BG6" s="34">
        <f t="shared" ref="BG6:BO6" si="7">IF(BG7="",NA(),BG7)</f>
        <v>1461.39</v>
      </c>
      <c r="BH6" s="33">
        <f t="shared" si="7"/>
        <v>0</v>
      </c>
      <c r="BI6" s="34">
        <f t="shared" si="7"/>
        <v>401.84</v>
      </c>
      <c r="BJ6" s="34">
        <f t="shared" si="7"/>
        <v>229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62.88</v>
      </c>
      <c r="BR6" s="34">
        <f t="shared" ref="BR6:BZ6" si="8">IF(BR7="",NA(),BR7)</f>
        <v>65.27</v>
      </c>
      <c r="BS6" s="34">
        <f t="shared" si="8"/>
        <v>40.479999999999997</v>
      </c>
      <c r="BT6" s="34">
        <f t="shared" si="8"/>
        <v>100</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261.60000000000002</v>
      </c>
      <c r="CC6" s="34">
        <f t="shared" ref="CC6:CK6" si="9">IF(CC7="",NA(),CC7)</f>
        <v>257.24</v>
      </c>
      <c r="CD6" s="34">
        <f t="shared" si="9"/>
        <v>415.84</v>
      </c>
      <c r="CE6" s="34">
        <f t="shared" si="9"/>
        <v>168.33</v>
      </c>
      <c r="CF6" s="34">
        <f t="shared" si="9"/>
        <v>169.33</v>
      </c>
      <c r="CG6" s="34">
        <f t="shared" si="9"/>
        <v>245.75</v>
      </c>
      <c r="CH6" s="34">
        <f t="shared" si="9"/>
        <v>244.29</v>
      </c>
      <c r="CI6" s="34">
        <f t="shared" si="9"/>
        <v>246.72</v>
      </c>
      <c r="CJ6" s="34">
        <f t="shared" si="9"/>
        <v>234.96</v>
      </c>
      <c r="CK6" s="34">
        <f t="shared" si="9"/>
        <v>221.81</v>
      </c>
      <c r="CL6" s="33" t="str">
        <f>IF(CL7="","",IF(CL7="-","【-】","【"&amp;SUBSTITUTE(TEXT(CL7,"#,##0.00"),"-","△")&amp;"】"))</f>
        <v>【215.23】</v>
      </c>
      <c r="CM6" s="34">
        <f>IF(CM7="",NA(),CM7)</f>
        <v>32.36</v>
      </c>
      <c r="CN6" s="34">
        <f t="shared" ref="CN6:CV6" si="10">IF(CN7="",NA(),CN7)</f>
        <v>31.58</v>
      </c>
      <c r="CO6" s="34">
        <f t="shared" si="10"/>
        <v>30.72</v>
      </c>
      <c r="CP6" s="34">
        <f t="shared" si="10"/>
        <v>30.42</v>
      </c>
      <c r="CQ6" s="34">
        <f t="shared" si="10"/>
        <v>30.11</v>
      </c>
      <c r="CR6" s="34">
        <f t="shared" si="10"/>
        <v>43.65</v>
      </c>
      <c r="CS6" s="34">
        <f t="shared" si="10"/>
        <v>43.58</v>
      </c>
      <c r="CT6" s="34">
        <f t="shared" si="10"/>
        <v>41.35</v>
      </c>
      <c r="CU6" s="34">
        <f t="shared" si="10"/>
        <v>42.9</v>
      </c>
      <c r="CV6" s="34">
        <f t="shared" si="10"/>
        <v>43.36</v>
      </c>
      <c r="CW6" s="33" t="str">
        <f>IF(CW7="","",IF(CW7="-","【-】","【"&amp;SUBSTITUTE(TEXT(CW7,"#,##0.00"),"-","△")&amp;"】"))</f>
        <v>【42.66】</v>
      </c>
      <c r="CX6" s="34">
        <f>IF(CX7="",NA(),CX7)</f>
        <v>77.91</v>
      </c>
      <c r="CY6" s="34">
        <f t="shared" ref="CY6:DG6" si="11">IF(CY7="",NA(),CY7)</f>
        <v>78.8</v>
      </c>
      <c r="CZ6" s="34">
        <f t="shared" si="11"/>
        <v>79.39</v>
      </c>
      <c r="DA6" s="34">
        <f t="shared" si="11"/>
        <v>79.180000000000007</v>
      </c>
      <c r="DB6" s="34">
        <f t="shared" si="11"/>
        <v>79.59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2">
      <c r="A7" s="27"/>
      <c r="B7" s="36">
        <v>2017</v>
      </c>
      <c r="C7" s="36">
        <v>332160</v>
      </c>
      <c r="D7" s="36">
        <v>47</v>
      </c>
      <c r="E7" s="36">
        <v>17</v>
      </c>
      <c r="F7" s="36">
        <v>4</v>
      </c>
      <c r="G7" s="36">
        <v>0</v>
      </c>
      <c r="H7" s="36" t="s">
        <v>109</v>
      </c>
      <c r="I7" s="36" t="s">
        <v>110</v>
      </c>
      <c r="J7" s="36" t="s">
        <v>111</v>
      </c>
      <c r="K7" s="36" t="s">
        <v>112</v>
      </c>
      <c r="L7" s="36" t="s">
        <v>113</v>
      </c>
      <c r="M7" s="36" t="s">
        <v>114</v>
      </c>
      <c r="N7" s="37" t="s">
        <v>115</v>
      </c>
      <c r="O7" s="37" t="s">
        <v>116</v>
      </c>
      <c r="P7" s="37">
        <v>14.98</v>
      </c>
      <c r="Q7" s="37">
        <v>98.63</v>
      </c>
      <c r="R7" s="37">
        <v>3110</v>
      </c>
      <c r="S7" s="37">
        <v>34806</v>
      </c>
      <c r="T7" s="37">
        <v>66.459999999999994</v>
      </c>
      <c r="U7" s="37">
        <v>523.71</v>
      </c>
      <c r="V7" s="37">
        <v>5189</v>
      </c>
      <c r="W7" s="37">
        <v>2.2200000000000002</v>
      </c>
      <c r="X7" s="37">
        <v>2337.39</v>
      </c>
      <c r="Y7" s="37">
        <v>66.790000000000006</v>
      </c>
      <c r="Z7" s="37">
        <v>67.400000000000006</v>
      </c>
      <c r="AA7" s="37">
        <v>68.680000000000007</v>
      </c>
      <c r="AB7" s="37">
        <v>100</v>
      </c>
      <c r="AC7" s="37">
        <v>100.6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1560.58</v>
      </c>
      <c r="BG7" s="37">
        <v>1461.39</v>
      </c>
      <c r="BH7" s="37">
        <v>0</v>
      </c>
      <c r="BI7" s="37">
        <v>401.84</v>
      </c>
      <c r="BJ7" s="37">
        <v>229</v>
      </c>
      <c r="BK7" s="37">
        <v>1569.13</v>
      </c>
      <c r="BL7" s="37">
        <v>1436</v>
      </c>
      <c r="BM7" s="37">
        <v>1434.89</v>
      </c>
      <c r="BN7" s="37">
        <v>1298.9100000000001</v>
      </c>
      <c r="BO7" s="37">
        <v>1243.71</v>
      </c>
      <c r="BP7" s="37">
        <v>1225.44</v>
      </c>
      <c r="BQ7" s="37">
        <v>62.88</v>
      </c>
      <c r="BR7" s="37">
        <v>65.27</v>
      </c>
      <c r="BS7" s="37">
        <v>40.479999999999997</v>
      </c>
      <c r="BT7" s="37">
        <v>100</v>
      </c>
      <c r="BU7" s="37">
        <v>100</v>
      </c>
      <c r="BV7" s="37">
        <v>64.63</v>
      </c>
      <c r="BW7" s="37">
        <v>66.56</v>
      </c>
      <c r="BX7" s="37">
        <v>66.22</v>
      </c>
      <c r="BY7" s="37">
        <v>69.87</v>
      </c>
      <c r="BZ7" s="37">
        <v>74.3</v>
      </c>
      <c r="CA7" s="37">
        <v>75.58</v>
      </c>
      <c r="CB7" s="37">
        <v>261.60000000000002</v>
      </c>
      <c r="CC7" s="37">
        <v>257.24</v>
      </c>
      <c r="CD7" s="37">
        <v>415.84</v>
      </c>
      <c r="CE7" s="37">
        <v>168.33</v>
      </c>
      <c r="CF7" s="37">
        <v>169.33</v>
      </c>
      <c r="CG7" s="37">
        <v>245.75</v>
      </c>
      <c r="CH7" s="37">
        <v>244.29</v>
      </c>
      <c r="CI7" s="37">
        <v>246.72</v>
      </c>
      <c r="CJ7" s="37">
        <v>234.96</v>
      </c>
      <c r="CK7" s="37">
        <v>221.81</v>
      </c>
      <c r="CL7" s="37">
        <v>215.23</v>
      </c>
      <c r="CM7" s="37">
        <v>32.36</v>
      </c>
      <c r="CN7" s="37">
        <v>31.58</v>
      </c>
      <c r="CO7" s="37">
        <v>30.72</v>
      </c>
      <c r="CP7" s="37">
        <v>30.42</v>
      </c>
      <c r="CQ7" s="37">
        <v>30.11</v>
      </c>
      <c r="CR7" s="37">
        <v>43.65</v>
      </c>
      <c r="CS7" s="37">
        <v>43.58</v>
      </c>
      <c r="CT7" s="37">
        <v>41.35</v>
      </c>
      <c r="CU7" s="37">
        <v>42.9</v>
      </c>
      <c r="CV7" s="37">
        <v>43.36</v>
      </c>
      <c r="CW7" s="37">
        <v>42.66</v>
      </c>
      <c r="CX7" s="37">
        <v>77.91</v>
      </c>
      <c r="CY7" s="37">
        <v>78.8</v>
      </c>
      <c r="CZ7" s="37">
        <v>79.39</v>
      </c>
      <c r="DA7" s="37">
        <v>79.180000000000007</v>
      </c>
      <c r="DB7" s="37">
        <v>79.59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asakuchi</cp:lastModifiedBy>
  <cp:lastPrinted>2019-01-29T06:26:17Z</cp:lastPrinted>
  <dcterms:created xsi:type="dcterms:W3CDTF">2018-12-03T09:16:46Z</dcterms:created>
  <dcterms:modified xsi:type="dcterms:W3CDTF">2019-02-08T05:19:12Z</dcterms:modified>
  <cp:category/>
</cp:coreProperties>
</file>