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2.46\浅口市\01文書管理\10企画財政部\07財政課\財政係\Ｈ２７\地方公営企業\28.1.26【県庁市町村課2月8日〆切】公営企業に係る「経営比較分析表」の分析等について\HP掲載\"/>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<sst xmlns="http://schemas.openxmlformats.org/spreadsheetml/2006/main" count="221" uniqueCount="111">
  <si>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</si>
  <si>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</si>
  <si>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</si>
  <si>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</si>
  <si>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</si>
  <si>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</si>
  <si>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</si>
  <si>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</si>
  <si>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</si>
  <si>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</si>
  <si>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</si>
  <si>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</si>
  <si>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</si>
  <si>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</si>
  <si>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</si>
  <si>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</si>
  <si>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</si>
  <si>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</si>
  <si>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</si>
  <si>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</si>
  <si>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</si>
  <si>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</si>
  <si>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</si>
  <si>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</si>
  <si>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</si>
  <si>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</si>
  <si>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</si>
  <si>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</si>
  <si>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</si>
  <si>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</si>
  <si>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</si>
  <si>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</si>
  <si>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</si>
  <si>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</si>
  <si>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</si>
  <si>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</si>
  <si>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</si>
  <si>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</si>
  <si>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</si>
  <si>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</si>
  <si>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</si>
  <si>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</si>
  <si>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</si>
  <si>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</si>
  <si>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</si>
  <si>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</si>
  <si>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</si>
  <si>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</si>
  <si>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</si>
  <si>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</si>
  <si>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</si>
  <si>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</si>
  <si>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</si>
  <si>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</si>
  <si>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</si>
  <si>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</si>
  <si>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</si>
  <si>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</si>
  <si>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</si>
  <si>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</si>
  <si>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</si>
  <si>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</si>
  <si>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</si>
  <si>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</si>
  <si>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</si>
  <si>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</si>
  <si>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</si>
  <si>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</si>
  <si>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</si>
  <si>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</si>
  <si>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</si>
  <si>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</si>
  <si>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</si>
  <si>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</si>
  <si>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</si>
  <si>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</si>
  <si>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</si>
  <si>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</si>
  <si>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</si>
  <si>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</si>
  <si>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</si>
  <si>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</si>
  <si>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</si>
  <si>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</si>
  <si>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</si>
  <si>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</si>
  <si>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</si>
  <si>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</si>
  <si>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</si>
  <si>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</si>
  <si>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</si>
  <si>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</si>
  <si>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</si>
  <si>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</si>
  <si>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</si>
  <si>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</si>
  <si>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浅口市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</si>
  <si>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</si>
  <si>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</si>
  <si>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</si>
  <si>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</si>
  <si>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</si>
  <si>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</si>
  <si>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</si>
  <si>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</si>
  <si>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</si>
  <si>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</si>
  <si>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</si>
  <si>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①収益的収支比率は年度によりばらつきがあるが、⑤経費回収率が65％前後で推移していることから、使用料以外の収入(一般会計からの繰入金）に依存していることがわかる。
　④企業債残高対事業規模比率は平均値と同程度で減少傾向で推移している。面整備がほぼ終了しており、起債残額の減少により、今後は徐々に減少していくと予想される。
　⑥汚水処理原価は平均値に比べて高いため、汚水処理費を下げる方法について検討が必要である。
　⑦施設利用率が平均値より低いが、面整備がほぼ終了しているため、今後利用率を向上させる方法について検討が必要である。
　⑧水洗化率は微増しているが、更なる水洗化の推進のため、融資あっせん制度の活用や広報媒体での啓発が必要である。</t>
    <rPh sb="2" eb="5">
      <t>シュウエキテキ</t>
    </rPh>
    <rPh sb="5" eb="7">
      <t>シュウシ</t>
    </rPh>
    <rPh sb="7" eb="9">
      <t>ヒリツ</t>
    </rPh>
    <rPh sb="10" eb="12">
      <t>ネンド</t>
    </rPh>
    <rPh sb="25" eb="27">
      <t>ケイヒ</t>
    </rPh>
    <rPh sb="27" eb="29">
      <t>カイシュウ</t>
    </rPh>
    <rPh sb="29" eb="30">
      <t>リツ</t>
    </rPh>
    <rPh sb="34" eb="36">
      <t>ゼンゴ</t>
    </rPh>
    <rPh sb="37" eb="39">
      <t>スイイ</t>
    </rPh>
    <rPh sb="48" eb="51">
      <t>シヨウリョウ</t>
    </rPh>
    <rPh sb="51" eb="53">
      <t>イガイ</t>
    </rPh>
    <rPh sb="54" eb="56">
      <t>シュウニュウ</t>
    </rPh>
    <rPh sb="57" eb="59">
      <t>イッパン</t>
    </rPh>
    <rPh sb="59" eb="61">
      <t>カイケイ</t>
    </rPh>
    <rPh sb="64" eb="66">
      <t>クリイレ</t>
    </rPh>
    <rPh sb="66" eb="67">
      <t>キン</t>
    </rPh>
    <rPh sb="69" eb="71">
      <t>イゾン</t>
    </rPh>
    <rPh sb="85" eb="87">
      <t>キギョウ</t>
    </rPh>
    <rPh sb="87" eb="88">
      <t>サイ</t>
    </rPh>
    <rPh sb="88" eb="90">
      <t>ザンダカ</t>
    </rPh>
    <rPh sb="90" eb="91">
      <t>タイ</t>
    </rPh>
    <rPh sb="91" eb="93">
      <t>ジギョウ</t>
    </rPh>
    <rPh sb="93" eb="95">
      <t>キボ</t>
    </rPh>
    <rPh sb="95" eb="97">
      <t>ヒリツ</t>
    </rPh>
    <rPh sb="98" eb="101">
      <t>ヘイキンチ</t>
    </rPh>
    <rPh sb="102" eb="105">
      <t>ドウテイド</t>
    </rPh>
    <rPh sb="106" eb="108">
      <t>ゲンショウ</t>
    </rPh>
    <rPh sb="108" eb="110">
      <t>ケイコウ</t>
    </rPh>
    <rPh sb="111" eb="113">
      <t>スイイ</t>
    </rPh>
    <rPh sb="124" eb="126">
      <t>シュウリョウ</t>
    </rPh>
    <rPh sb="131" eb="133">
      <t>キサイ</t>
    </rPh>
    <rPh sb="133" eb="135">
      <t>ザンガク</t>
    </rPh>
    <rPh sb="136" eb="138">
      <t>ゲンショウ</t>
    </rPh>
    <rPh sb="142" eb="144">
      <t>コンゴ</t>
    </rPh>
    <rPh sb="145" eb="147">
      <t>ジョジョ</t>
    </rPh>
    <rPh sb="148" eb="150">
      <t>ゲンショウ</t>
    </rPh>
    <rPh sb="155" eb="157">
      <t>ヨソウ</t>
    </rPh>
    <rPh sb="164" eb="166">
      <t>オスイ</t>
    </rPh>
    <rPh sb="166" eb="168">
      <t>ショリ</t>
    </rPh>
    <rPh sb="168" eb="170">
      <t>ゲンカ</t>
    </rPh>
    <rPh sb="171" eb="174">
      <t>ヘイキンチ</t>
    </rPh>
    <rPh sb="175" eb="176">
      <t>クラ</t>
    </rPh>
    <rPh sb="178" eb="179">
      <t>タカ</t>
    </rPh>
    <rPh sb="183" eb="185">
      <t>オスイ</t>
    </rPh>
    <rPh sb="185" eb="187">
      <t>ショリ</t>
    </rPh>
    <rPh sb="187" eb="188">
      <t>ヒ</t>
    </rPh>
    <rPh sb="189" eb="190">
      <t>サ</t>
    </rPh>
    <rPh sb="192" eb="194">
      <t>ホウホウ</t>
    </rPh>
    <rPh sb="198" eb="200">
      <t>ケントウ</t>
    </rPh>
    <rPh sb="201" eb="203">
      <t>ヒツヨウ</t>
    </rPh>
    <rPh sb="210" eb="212">
      <t>シセツ</t>
    </rPh>
    <rPh sb="212" eb="215">
      <t>リヨウリツ</t>
    </rPh>
    <rPh sb="216" eb="219">
      <t>ヘイキンチ</t>
    </rPh>
    <rPh sb="221" eb="222">
      <t>ヒク</t>
    </rPh>
    <rPh sb="225" eb="226">
      <t>メン</t>
    </rPh>
    <rPh sb="226" eb="228">
      <t>セイビ</t>
    </rPh>
    <rPh sb="240" eb="242">
      <t>コンゴ</t>
    </rPh>
    <rPh sb="242" eb="245">
      <t>リヨウリツ</t>
    </rPh>
    <rPh sb="246" eb="248">
      <t>コウジョウ</t>
    </rPh>
    <rPh sb="251" eb="253">
      <t>ホウホウ</t>
    </rPh>
    <rPh sb="257" eb="259">
      <t>ケントウ</t>
    </rPh>
    <rPh sb="260" eb="262">
      <t>ヒツヨウ</t>
    </rPh>
    <rPh sb="269" eb="272">
      <t>スイセンカ</t>
    </rPh>
    <rPh sb="272" eb="273">
      <t>リツ</t>
    </rPh>
    <rPh sb="274" eb="276">
      <t>ビゾウ</t>
    </rPh>
    <rPh sb="282" eb="283">
      <t>サラ</t>
    </rPh>
    <rPh sb="285" eb="288">
      <t>スイセンカ</t>
    </rPh>
    <rPh sb="289" eb="291">
      <t>スイシン</t>
    </rPh>
    <rPh sb="295" eb="297">
      <t>ユウシ</t>
    </rPh>
    <rPh sb="301" eb="303">
      <t>セイド</t>
    </rPh>
    <rPh sb="304" eb="306">
      <t>カツヨウ</t>
    </rPh>
    <rPh sb="307" eb="309">
      <t>コウホウ</t>
    </rPh>
    <rPh sb="309" eb="311">
      <t>バイタイ</t>
    </rPh>
    <rPh sb="313" eb="315">
      <t>ケイハツ</t>
    </rPh>
    <rPh sb="316" eb="318">
      <t>ヒツヨウ</t>
    </rPh>
    <phoneticPr fontId="4"/>
  </si>
  <si>
    <t>　建設事業開始が平成3年度であり、耐用年数に達していない管渠が多いため、現在のところ管渠の長寿命化計画は作成していない。今後、効率的な管更生を視野に長寿命化計画を検討したい。
　</t>
    <rPh sb="1" eb="3">
      <t>ケンセツ</t>
    </rPh>
    <rPh sb="3" eb="5">
      <t>ジギョウ</t>
    </rPh>
    <rPh sb="5" eb="7">
      <t>カイシ</t>
    </rPh>
    <rPh sb="8" eb="10">
      <t>ヘイセイ</t>
    </rPh>
    <rPh sb="11" eb="13">
      <t>ネンド</t>
    </rPh>
    <rPh sb="17" eb="19">
      <t>タイヨウ</t>
    </rPh>
    <rPh sb="19" eb="21">
      <t>ネンスウ</t>
    </rPh>
    <rPh sb="22" eb="23">
      <t>タッ</t>
    </rPh>
    <rPh sb="28" eb="30">
      <t>カンキョ</t>
    </rPh>
    <rPh sb="31" eb="32">
      <t>オオ</t>
    </rPh>
    <rPh sb="36" eb="38">
      <t>ゲンザイ</t>
    </rPh>
    <rPh sb="42" eb="44">
      <t>カンキョ</t>
    </rPh>
    <rPh sb="45" eb="46">
      <t>チョウ</t>
    </rPh>
    <rPh sb="46" eb="49">
      <t>ジュミョウカ</t>
    </rPh>
    <rPh sb="49" eb="51">
      <t>ケイカク</t>
    </rPh>
    <rPh sb="52" eb="54">
      <t>サクセイ</t>
    </rPh>
    <rPh sb="60" eb="61">
      <t>コン</t>
    </rPh>
    <rPh sb="61" eb="62">
      <t>アト</t>
    </rPh>
    <rPh sb="63" eb="66">
      <t>コウリツテキ</t>
    </rPh>
    <rPh sb="67" eb="68">
      <t>カン</t>
    </rPh>
    <rPh sb="68" eb="70">
      <t>コウセイ</t>
    </rPh>
    <rPh sb="71" eb="73">
      <t>シヤ</t>
    </rPh>
    <rPh sb="74" eb="75">
      <t>チョウ</t>
    </rPh>
    <rPh sb="75" eb="78">
      <t>ジュミョウカ</t>
    </rPh>
    <rPh sb="78" eb="80">
      <t>ケイカク</t>
    </rPh>
    <rPh sb="81" eb="83">
      <t>ケントウ</t>
    </rPh>
    <phoneticPr fontId="4"/>
  </si>
  <si>
    <t>　現在、面整備はほぼ完了しており、今後は水洗化率や施設利用率の向上、汚水処理原価の低減に向けて検討が必要である。</t>
    <rPh sb="1" eb="3">
      <t>ゲンザイ</t>
    </rPh>
    <rPh sb="4" eb="5">
      <t>メン</t>
    </rPh>
    <rPh sb="5" eb="7">
      <t>セイビ</t>
    </rPh>
    <rPh sb="10" eb="12">
      <t>カンリョウ</t>
    </rPh>
    <rPh sb="17" eb="19">
      <t>コンゴ</t>
    </rPh>
    <rPh sb="20" eb="23">
      <t>スイセンカ</t>
    </rPh>
    <rPh sb="23" eb="24">
      <t>リツ</t>
    </rPh>
    <rPh sb="25" eb="27">
      <t>シセツ</t>
    </rPh>
    <rPh sb="27" eb="30">
      <t>リヨウリツ</t>
    </rPh>
    <rPh sb="31" eb="33">
      <t>コウジョウ</t>
    </rPh>
    <rPh sb="34" eb="36">
      <t>オスイ</t>
    </rPh>
    <rPh sb="36" eb="38">
      <t>ショリ</t>
    </rPh>
    <rPh sb="38" eb="40">
      <t>ゲンカ</t>
    </rPh>
    <rPh sb="41" eb="43">
      <t>テイゲン</t>
    </rPh>
    <rPh sb="44" eb="45">
      <t>ム</t>
    </rPh>
    <rPh sb="47" eb="49">
      <t>ケントウ</t>
    </rPh>
    <rPh sb="50" eb="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</si>
</sst>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798112"/>
        <c:axId val="290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05798112"/>
        <c:axId val="290474112"/>
      </c:lineChart>
      <c:dateAx>
        <c:axId val="205798112"/>
        <c:scaling>
          <c:orientation val="minMax"/>
        </c:scaling>
        <c:delete val="1"/>
        <c:axPos val="b"/>
        <c:numFmt formatCode="ge" sourceLinked="1"/>
        <c:majorTickMark val="none"/>
        <c:minorTickMark val="none"/>
        <c:tickLblPos val="none"/>
        <c:crossAx val="290474112"/>
        <c:crosses val="autoZero"/>
        <c:auto val="1"/>
        <c:lblOffset val="100"/>
        <c:baseTimeUnit val="years"/>
      </c:dateAx>
      <c:valAx>
        <c:axId val="290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73.84</c:v>
                </c:pt>
                <c:pt idx="1">
                  <c:v>67.56</c:v>
                </c:pt>
                <c:pt idx="2">
                  <c:v>71.05</c:v>
                </c:pt>
                <c:pt idx="3">
                  <c:v>66.790000000000006</c:v>
                </c:pt>
                <c:pt idx="4">
                  <c:v>67.400000000000006</c:v>
                </c:pt>
              </c:numCache>
            </c:numRef>
          </c:val>
        </c:ser>
        <c:dLbls>
          <c:showLegendKey val="0"/>
          <c:showVal val="0"/>
          <c:showCatName val="0"/>
          <c:showSerName val="0"/>
          <c:showPercent val="0"/>
          <c:showBubbleSize val="0"/>
        </c:dLbls>
        <c:gapWidth val="150"/>
        <c:axId val="290754616"/>
        <c:axId val="29075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754616"/>
        <c:axId val="290755000"/>
      </c:lineChart>
      <c:dateAx>
        <c:axId val="290754616"/>
        <c:scaling>
          <c:orientation val="minMax"/>
        </c:scaling>
        <c:delete val="1"/>
        <c:axPos val="b"/>
        <c:numFmt formatCode="ge" sourceLinked="1"/>
        <c:majorTickMark val="none"/>
        <c:minorTickMark val="none"/>
        <c:tickLblPos val="none"/>
        <c:crossAx val="290755000"/>
        <c:crosses val="autoZero"/>
        <c:auto val="1"/>
        <c:lblOffset val="100"/>
        <c:baseTimeUnit val="years"/>
      </c:dateAx>
      <c:valAx>
        <c:axId val="29075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5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317728"/>
        <c:axId val="2913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317728"/>
        <c:axId val="291319136"/>
      </c:lineChart>
      <c:dateAx>
        <c:axId val="291317728"/>
        <c:scaling>
          <c:orientation val="minMax"/>
        </c:scaling>
        <c:delete val="1"/>
        <c:axPos val="b"/>
        <c:numFmt formatCode="ge" sourceLinked="1"/>
        <c:majorTickMark val="none"/>
        <c:minorTickMark val="none"/>
        <c:tickLblPos val="none"/>
        <c:crossAx val="291319136"/>
        <c:crosses val="autoZero"/>
        <c:auto val="1"/>
        <c:lblOffset val="100"/>
        <c:baseTimeUnit val="years"/>
      </c:dateAx>
      <c:valAx>
        <c:axId val="2913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651792"/>
        <c:axId val="20665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651792"/>
        <c:axId val="206653360"/>
      </c:lineChart>
      <c:dateAx>
        <c:axId val="206651792"/>
        <c:scaling>
          <c:orientation val="minMax"/>
        </c:scaling>
        <c:delete val="1"/>
        <c:axPos val="b"/>
        <c:numFmt formatCode="ge" sourceLinked="1"/>
        <c:majorTickMark val="none"/>
        <c:minorTickMark val="none"/>
        <c:tickLblPos val="none"/>
        <c:crossAx val="206653360"/>
        <c:crosses val="autoZero"/>
        <c:auto val="1"/>
        <c:lblOffset val="100"/>
        <c:baseTimeUnit val="years"/>
      </c:dateAx>
      <c:valAx>
        <c:axId val="20665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5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104248"/>
        <c:axId val="2911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104248"/>
        <c:axId val="291104640"/>
      </c:lineChart>
      <c:dateAx>
        <c:axId val="291104248"/>
        <c:scaling>
          <c:orientation val="minMax"/>
        </c:scaling>
        <c:delete val="1"/>
        <c:axPos val="b"/>
        <c:numFmt formatCode="ge" sourceLinked="1"/>
        <c:majorTickMark val="none"/>
        <c:minorTickMark val="none"/>
        <c:tickLblPos val="none"/>
        <c:crossAx val="291104640"/>
        <c:crosses val="autoZero"/>
        <c:auto val="1"/>
        <c:lblOffset val="100"/>
        <c:baseTimeUnit val="years"/>
      </c:dateAx>
      <c:valAx>
        <c:axId val="2911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10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106600"/>
        <c:axId val="2911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106600"/>
        <c:axId val="291106208"/>
      </c:lineChart>
      <c:dateAx>
        <c:axId val="291106600"/>
        <c:scaling>
          <c:orientation val="minMax"/>
        </c:scaling>
        <c:delete val="1"/>
        <c:axPos val="b"/>
        <c:numFmt formatCode="ge" sourceLinked="1"/>
        <c:majorTickMark val="none"/>
        <c:minorTickMark val="none"/>
        <c:tickLblPos val="none"/>
        <c:crossAx val="291106208"/>
        <c:crosses val="autoZero"/>
        <c:auto val="1"/>
        <c:lblOffset val="100"/>
        <c:baseTimeUnit val="years"/>
      </c:dateAx>
      <c:valAx>
        <c:axId val="2911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1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1827.17</c:v>
                </c:pt>
                <c:pt idx="1">
                  <c:v>1761.82</c:v>
                </c:pt>
                <c:pt idx="2">
                  <c:v>1543.57</c:v>
                </c:pt>
                <c:pt idx="3">
                  <c:v>1560.58</c:v>
                </c:pt>
                <c:pt idx="4">
                  <c:v>1461.39</c:v>
                </c:pt>
              </c:numCache>
            </c:numRef>
          </c:val>
        </c:ser>
        <c:dLbls>
          <c:showLegendKey val="0"/>
          <c:showVal val="0"/>
          <c:showCatName val="0"/>
          <c:showSerName val="0"/>
          <c:showPercent val="0"/>
          <c:showBubbleSize val="0"/>
        </c:dLbls>
        <c:gapWidth val="150"/>
        <c:axId val="291107776"/>
        <c:axId val="29126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91107776"/>
        <c:axId val="291262216"/>
      </c:lineChart>
      <c:dateAx>
        <c:axId val="291107776"/>
        <c:scaling>
          <c:orientation val="minMax"/>
        </c:scaling>
        <c:delete val="1"/>
        <c:axPos val="b"/>
        <c:numFmt formatCode="ge" sourceLinked="1"/>
        <c:majorTickMark val="none"/>
        <c:minorTickMark val="none"/>
        <c:tickLblPos val="none"/>
        <c:crossAx val="291262216"/>
        <c:crosses val="autoZero"/>
        <c:auto val="1"/>
        <c:lblOffset val="100"/>
        <c:baseTimeUnit val="years"/>
      </c:dateAx>
      <c:valAx>
        <c:axId val="29126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1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68.319999999999993</c:v>
                </c:pt>
                <c:pt idx="1">
                  <c:v>60.48</c:v>
                </c:pt>
                <c:pt idx="2">
                  <c:v>64.41</c:v>
                </c:pt>
                <c:pt idx="3">
                  <c:v>62.88</c:v>
                </c:pt>
                <c:pt idx="4">
                  <c:v>65.27</c:v>
                </c:pt>
              </c:numCache>
            </c:numRef>
          </c:val>
        </c:ser>
        <c:dLbls>
          <c:showLegendKey val="0"/>
          <c:showVal val="0"/>
          <c:showCatName val="0"/>
          <c:showSerName val="0"/>
          <c:showPercent val="0"/>
          <c:showBubbleSize val="0"/>
        </c:dLbls>
        <c:gapWidth val="150"/>
        <c:axId val="291263392"/>
        <c:axId val="29126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91263392"/>
        <c:axId val="291263784"/>
      </c:lineChart>
      <c:dateAx>
        <c:axId val="291263392"/>
        <c:scaling>
          <c:orientation val="minMax"/>
        </c:scaling>
        <c:delete val="1"/>
        <c:axPos val="b"/>
        <c:numFmt formatCode="ge" sourceLinked="1"/>
        <c:majorTickMark val="none"/>
        <c:minorTickMark val="none"/>
        <c:tickLblPos val="none"/>
        <c:crossAx val="291263784"/>
        <c:crosses val="autoZero"/>
        <c:auto val="1"/>
        <c:lblOffset val="100"/>
        <c:baseTimeUnit val="years"/>
      </c:dateAx>
      <c:valAx>
        <c:axId val="29126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242.25</c:v>
                </c:pt>
                <c:pt idx="1">
                  <c:v>276.87</c:v>
                </c:pt>
                <c:pt idx="2">
                  <c:v>256.63</c:v>
                </c:pt>
                <c:pt idx="3">
                  <c:v>261.60000000000002</c:v>
                </c:pt>
                <c:pt idx="4">
                  <c:v>257.24</c:v>
                </c:pt>
              </c:numCache>
            </c:numRef>
          </c:val>
        </c:ser>
        <c:dLbls>
          <c:showLegendKey val="0"/>
          <c:showVal val="0"/>
          <c:showCatName val="0"/>
          <c:showSerName val="0"/>
          <c:showPercent val="0"/>
          <c:showBubbleSize val="0"/>
        </c:dLbls>
        <c:gapWidth val="150"/>
        <c:axId val="291264960"/>
        <c:axId val="29126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91264960"/>
        <c:axId val="291265352"/>
      </c:lineChart>
      <c:dateAx>
        <c:axId val="291264960"/>
        <c:scaling>
          <c:orientation val="minMax"/>
        </c:scaling>
        <c:delete val="1"/>
        <c:axPos val="b"/>
        <c:numFmt formatCode="ge" sourceLinked="1"/>
        <c:majorTickMark val="none"/>
        <c:minorTickMark val="none"/>
        <c:tickLblPos val="none"/>
        <c:crossAx val="291265352"/>
        <c:crosses val="autoZero"/>
        <c:auto val="1"/>
        <c:lblOffset val="100"/>
        <c:baseTimeUnit val="years"/>
      </c:dateAx>
      <c:valAx>
        <c:axId val="29126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31.69</c:v>
                </c:pt>
                <c:pt idx="1">
                  <c:v>32.69</c:v>
                </c:pt>
                <c:pt idx="2">
                  <c:v>34.33</c:v>
                </c:pt>
                <c:pt idx="3">
                  <c:v>32.36</c:v>
                </c:pt>
                <c:pt idx="4">
                  <c:v>31.58</c:v>
                </c:pt>
              </c:numCache>
            </c:numRef>
          </c:val>
        </c:ser>
        <c:dLbls>
          <c:showLegendKey val="0"/>
          <c:showVal val="0"/>
          <c:showCatName val="0"/>
          <c:showSerName val="0"/>
          <c:showPercent val="0"/>
          <c:showBubbleSize val="0"/>
        </c:dLbls>
        <c:gapWidth val="150"/>
        <c:axId val="291106992"/>
        <c:axId val="29164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91106992"/>
        <c:axId val="291643496"/>
      </c:lineChart>
      <c:dateAx>
        <c:axId val="291106992"/>
        <c:scaling>
          <c:orientation val="minMax"/>
        </c:scaling>
        <c:delete val="1"/>
        <c:axPos val="b"/>
        <c:numFmt formatCode="ge" sourceLinked="1"/>
        <c:majorTickMark val="none"/>
        <c:minorTickMark val="none"/>
        <c:tickLblPos val="none"/>
        <c:crossAx val="291643496"/>
        <c:crosses val="autoZero"/>
        <c:auto val="1"/>
        <c:lblOffset val="100"/>
        <c:baseTimeUnit val="years"/>
      </c:dateAx>
      <c:valAx>
        <c:axId val="29164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10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75.7</c:v>
                </c:pt>
                <c:pt idx="1">
                  <c:v>75</c:v>
                </c:pt>
                <c:pt idx="2">
                  <c:v>76.14</c:v>
                </c:pt>
                <c:pt idx="3">
                  <c:v>77.91</c:v>
                </c:pt>
                <c:pt idx="4">
                  <c:v>78.8</c:v>
                </c:pt>
              </c:numCache>
            </c:numRef>
          </c:val>
        </c:ser>
        <c:dLbls>
          <c:showLegendKey val="0"/>
          <c:showVal val="0"/>
          <c:showCatName val="0"/>
          <c:showSerName val="0"/>
          <c:showPercent val="0"/>
          <c:showBubbleSize val="0"/>
        </c:dLbls>
        <c:gapWidth val="150"/>
        <c:axId val="291644672"/>
        <c:axId val="29164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91644672"/>
        <c:axId val="291645064"/>
      </c:lineChart>
      <c:dateAx>
        <c:axId val="291644672"/>
        <c:scaling>
          <c:orientation val="minMax"/>
        </c:scaling>
        <c:delete val="1"/>
        <c:axPos val="b"/>
        <c:numFmt formatCode="ge" sourceLinked="1"/>
        <c:majorTickMark val="none"/>
        <c:minorTickMark val="none"/>
        <c:tickLblPos val="none"/>
        <c:crossAx val="291645064"/>
        <c:crosses val="autoZero"/>
        <c:auto val="1"/>
        <c:lblOffset val="100"/>
        <c:baseTimeUnit val="years"/>
      </c:dateAx>
      <c:valAx>
        <c:axId val="29164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岡山県　浅口市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35688</v>
      </c>
      <c r="AM8" s="47"/>
      <c r="AN8" s="47"/>
      <c r="AO8" s="47"/>
      <c r="AP8" s="47"/>
      <c r="AQ8" s="47"/>
      <c r="AR8" s="47"/>
      <c r="AS8" s="47"/>
      <c r="AT8" s="43">
        <f>データ!S6</f>
        <v>66.459999999999994</v>
      </c>
      <c r="AU8" s="43"/>
      <c r="AV8" s="43"/>
      <c r="AW8" s="43"/>
      <c r="AX8" s="43"/>
      <c r="AY8" s="43"/>
      <c r="AZ8" s="43"/>
      <c r="BA8" s="43"/>
      <c r="BB8" s="43">
        <f>データ!T6</f>
        <v>536.98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15.67</v>
      </c>
      <c r="Q10" s="43"/>
      <c r="R10" s="43"/>
      <c r="S10" s="43"/>
      <c r="T10" s="43"/>
      <c r="U10" s="43"/>
      <c r="V10" s="43"/>
      <c r="W10" s="43">
        <f>データ!P6</f>
        <v>97.31</v>
      </c>
      <c r="X10" s="43"/>
      <c r="Y10" s="43"/>
      <c r="Z10" s="43"/>
      <c r="AA10" s="43"/>
      <c r="AB10" s="43"/>
      <c r="AC10" s="43"/>
      <c r="AD10" s="47">
        <f>データ!Q6</f>
        <v>3110</v>
      </c>
      <c r="AE10" s="47"/>
      <c r="AF10" s="47"/>
      <c r="AG10" s="47"/>
      <c r="AH10" s="47"/>
      <c r="AI10" s="47"/>
      <c r="AJ10" s="47"/>
      <c r="AK10" s="2"/>
      <c r="AL10" s="47">
        <f>データ!U6</f>
        <v>5571</v>
      </c>
      <c r="AM10" s="47"/>
      <c r="AN10" s="47"/>
      <c r="AO10" s="47"/>
      <c r="AP10" s="47"/>
      <c r="AQ10" s="47"/>
      <c r="AR10" s="47"/>
      <c r="AS10" s="47"/>
      <c r="AT10" s="43">
        <f>データ!V6</f>
        <v>2.2200000000000002</v>
      </c>
      <c r="AU10" s="43"/>
      <c r="AV10" s="43"/>
      <c r="AW10" s="43"/>
      <c r="AX10" s="43"/>
      <c r="AY10" s="43"/>
      <c r="AZ10" s="43"/>
      <c r="BA10" s="43"/>
      <c r="BB10" s="43">
        <f>データ!W6</f>
        <v>2509.46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332160</v>
      </c>
      <c r="D6" s="31">
        <f t="shared" si="3"/>
        <v>47</v>
      </c>
      <c r="E6" s="31">
        <f t="shared" si="3"/>
        <v>17</v>
      </c>
      <c r="F6" s="31">
        <f t="shared" si="3"/>
        <v>4</v>
      </c>
      <c r="G6" s="31">
        <f t="shared" si="3"/>
        <v>0</v>
      </c>
      <c r="H6" s="31" t="str">
        <f t="shared" si="3"/>
        <v>岡山県　浅口市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15.67</v>
      </c>
      <c r="P6" s="32">
        <f t="shared" si="3"/>
        <v>97.31</v>
      </c>
      <c r="Q6" s="32">
        <f t="shared" si="3"/>
        <v>3110</v>
      </c>
      <c r="R6" s="32">
        <f t="shared" si="3"/>
        <v>35688</v>
      </c>
      <c r="S6" s="32">
        <f t="shared" si="3"/>
        <v>66.459999999999994</v>
      </c>
      <c r="T6" s="32">
        <f t="shared" si="3"/>
        <v>536.98</v>
      </c>
      <c r="U6" s="32">
        <f t="shared" si="3"/>
        <v>5571</v>
      </c>
      <c r="V6" s="32">
        <f t="shared" si="3"/>
        <v>2.2200000000000002</v>
      </c>
      <c r="W6" s="32">
        <f t="shared" si="3"/>
        <v>2509.46</v>
      </c>
      <c r="X6" s="33">
        <f>IF(X7="",NA(),X7)</f>
        <v>73.84</v>
      </c>
      <c r="Y6" s="33">
        <f t="shared" ref="Y6:AG6" si="4">IF(Y7="",NA(),Y7)</f>
        <v>67.56</v>
      </c>
      <c r="Z6" s="33">
        <f t="shared" si="4"/>
        <v>71.05</v>
      </c>
      <c r="AA6" s="33">
        <f t="shared" si="4"/>
        <v>66.790000000000006</v>
      </c>
      <c r="AB6" s="33">
        <f t="shared" si="4"/>
        <v>67.400000000000006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1827.17</v>
      </c>
      <c r="BF6" s="33">
        <f t="shared" ref="BF6:BN6" si="7">IF(BF7="",NA(),BF7)</f>
        <v>1761.82</v>
      </c>
      <c r="BG6" s="33">
        <f t="shared" si="7"/>
        <v>1543.57</v>
      </c>
      <c r="BH6" s="33">
        <f t="shared" si="7"/>
        <v>1560.58</v>
      </c>
      <c r="BI6" s="33">
        <f t="shared" si="7"/>
        <v>1461.39</v>
      </c>
      <c r="BJ6" s="33">
        <f t="shared" si="7"/>
        <v>1868.17</v>
      </c>
      <c r="BK6" s="33">
        <f t="shared" si="7"/>
        <v>1764.87</v>
      </c>
      <c r="BL6" s="33">
        <f t="shared" si="7"/>
        <v>1622.51</v>
      </c>
      <c r="BM6" s="33">
        <f t="shared" si="7"/>
        <v>1569.13</v>
      </c>
      <c r="BN6" s="33">
        <f t="shared" si="7"/>
        <v>1436</v>
      </c>
      <c r="BO6" s="32" t="str">
        <f>IF(BO7="","",IF(BO7="-","【-】","【"&amp;SUBSTITUTE(TEXT(BO7,"#,##0.00"),"-","△")&amp;"】"))</f>
        <v>【1,479.31】</v>
      </c>
      <c r="BP6" s="33">
        <f>IF(BP7="",NA(),BP7)</f>
        <v>68.319999999999993</v>
      </c>
      <c r="BQ6" s="33">
        <f t="shared" ref="BQ6:BY6" si="8">IF(BQ7="",NA(),BQ7)</f>
        <v>60.48</v>
      </c>
      <c r="BR6" s="33">
        <f t="shared" si="8"/>
        <v>64.41</v>
      </c>
      <c r="BS6" s="33">
        <f t="shared" si="8"/>
        <v>62.88</v>
      </c>
      <c r="BT6" s="33">
        <f t="shared" si="8"/>
        <v>65.27</v>
      </c>
      <c r="BU6" s="33">
        <f t="shared" si="8"/>
        <v>55.15</v>
      </c>
      <c r="BV6" s="33">
        <f t="shared" si="8"/>
        <v>60.75</v>
      </c>
      <c r="BW6" s="33">
        <f t="shared" si="8"/>
        <v>62.83</v>
      </c>
      <c r="BX6" s="33">
        <f t="shared" si="8"/>
        <v>64.63</v>
      </c>
      <c r="BY6" s="33">
        <f t="shared" si="8"/>
        <v>66.56</v>
      </c>
      <c r="BZ6" s="32" t="str">
        <f>IF(BZ7="","",IF(BZ7="-","【-】","【"&amp;SUBSTITUTE(TEXT(BZ7,"#,##0.00"),"-","△")&amp;"】"))</f>
        <v>【63.50】</v>
      </c>
      <c r="CA6" s="33">
        <f>IF(CA7="",NA(),CA7)</f>
        <v>242.25</v>
      </c>
      <c r="CB6" s="33">
        <f t="shared" ref="CB6:CJ6" si="9">IF(CB7="",NA(),CB7)</f>
        <v>276.87</v>
      </c>
      <c r="CC6" s="33">
        <f t="shared" si="9"/>
        <v>256.63</v>
      </c>
      <c r="CD6" s="33">
        <f t="shared" si="9"/>
        <v>261.60000000000002</v>
      </c>
      <c r="CE6" s="33">
        <f t="shared" si="9"/>
        <v>257.24</v>
      </c>
      <c r="CF6" s="33">
        <f t="shared" si="9"/>
        <v>283.05</v>
      </c>
      <c r="CG6" s="33">
        <f t="shared" si="9"/>
        <v>256</v>
      </c>
      <c r="CH6" s="33">
        <f t="shared" si="9"/>
        <v>250.43</v>
      </c>
      <c r="CI6" s="33">
        <f t="shared" si="9"/>
        <v>245.75</v>
      </c>
      <c r="CJ6" s="33">
        <f t="shared" si="9"/>
        <v>244.29</v>
      </c>
      <c r="CK6" s="32" t="str">
        <f>IF(CK7="","",IF(CK7="-","【-】","【"&amp;SUBSTITUTE(TEXT(CK7,"#,##0.00"),"-","△")&amp;"】"))</f>
        <v>【253.12】</v>
      </c>
      <c r="CL6" s="33">
        <f>IF(CL7="",NA(),CL7)</f>
        <v>31.69</v>
      </c>
      <c r="CM6" s="33">
        <f t="shared" ref="CM6:CU6" si="10">IF(CM7="",NA(),CM7)</f>
        <v>32.69</v>
      </c>
      <c r="CN6" s="33">
        <f t="shared" si="10"/>
        <v>34.33</v>
      </c>
      <c r="CO6" s="33">
        <f t="shared" si="10"/>
        <v>32.36</v>
      </c>
      <c r="CP6" s="33">
        <f t="shared" si="10"/>
        <v>31.58</v>
      </c>
      <c r="CQ6" s="33">
        <f t="shared" si="10"/>
        <v>36.18</v>
      </c>
      <c r="CR6" s="33">
        <f t="shared" si="10"/>
        <v>41.59</v>
      </c>
      <c r="CS6" s="33">
        <f t="shared" si="10"/>
        <v>42.31</v>
      </c>
      <c r="CT6" s="33">
        <f t="shared" si="10"/>
        <v>43.65</v>
      </c>
      <c r="CU6" s="33">
        <f t="shared" si="10"/>
        <v>43.58</v>
      </c>
      <c r="CV6" s="32" t="str">
        <f>IF(CV7="","",IF(CV7="-","【-】","【"&amp;SUBSTITUTE(TEXT(CV7,"#,##0.00"),"-","△")&amp;"】"))</f>
        <v>【41.06】</v>
      </c>
      <c r="CW6" s="33">
        <f>IF(CW7="",NA(),CW7)</f>
        <v>75.7</v>
      </c>
      <c r="CX6" s="33">
        <f t="shared" ref="CX6:DF6" si="11">IF(CX7="",NA(),CX7)</f>
        <v>75</v>
      </c>
      <c r="CY6" s="33">
        <f t="shared" si="11"/>
        <v>76.14</v>
      </c>
      <c r="CZ6" s="33">
        <f t="shared" si="11"/>
        <v>77.91</v>
      </c>
      <c r="DA6" s="33">
        <f t="shared" si="11"/>
        <v>78.8</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332160</v>
      </c>
      <c r="D7" s="35">
        <v>47</v>
      </c>
      <c r="E7" s="35">
        <v>17</v>
      </c>
      <c r="F7" s="35">
        <v>4</v>
      </c>
      <c r="G7" s="35">
        <v>0</v>
      </c>
      <c r="H7" s="35" t="s">
        <v>96</v>
      </c>
      <c r="I7" s="35" t="s">
        <v>97</v>
      </c>
      <c r="J7" s="35" t="s">
        <v>98</v>
      </c>
      <c r="K7" s="35" t="s">
        <v>99</v>
      </c>
      <c r="L7" s="35" t="s">
        <v>100</v>
      </c>
      <c r="M7" s="36" t="s">
        <v>101</v>
      </c>
      <c r="N7" s="36" t="s">
        <v>102</v>
      </c>
      <c r="O7" s="36">
        <v>15.67</v>
      </c>
      <c r="P7" s="36">
        <v>97.31</v>
      </c>
      <c r="Q7" s="36">
        <v>3110</v>
      </c>
      <c r="R7" s="36">
        <v>35688</v>
      </c>
      <c r="S7" s="36">
        <v>66.459999999999994</v>
      </c>
      <c r="T7" s="36">
        <v>536.98</v>
      </c>
      <c r="U7" s="36">
        <v>5571</v>
      </c>
      <c r="V7" s="36">
        <v>2.2200000000000002</v>
      </c>
      <c r="W7" s="36">
        <v>2509.46</v>
      </c>
      <c r="X7" s="36">
        <v>73.84</v>
      </c>
      <c r="Y7" s="36">
        <v>67.56</v>
      </c>
      <c r="Z7" s="36">
        <v>71.05</v>
      </c>
      <c r="AA7" s="36">
        <v>66.790000000000006</v>
      </c>
      <c r="AB7" s="36">
        <v>67.400000000000006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1827.17</v>
      </c>
      <c r="BF7" s="36">
        <v>1761.82</v>
      </c>
      <c r="BG7" s="36">
        <v>1543.57</v>
      </c>
      <c r="BH7" s="36">
        <v>1560.58</v>
      </c>
      <c r="BI7" s="36">
        <v>1461.39</v>
      </c>
      <c r="BJ7" s="36">
        <v>1868.17</v>
      </c>
      <c r="BK7" s="36">
        <v>1764.87</v>
      </c>
      <c r="BL7" s="36">
        <v>1622.51</v>
      </c>
      <c r="BM7" s="36">
        <v>1569.13</v>
      </c>
      <c r="BN7" s="36">
        <v>1436</v>
      </c>
      <c r="BO7" s="36">
        <v>1479.31</v>
      </c>
      <c r="BP7" s="36">
        <v>68.319999999999993</v>
      </c>
      <c r="BQ7" s="36">
        <v>60.48</v>
      </c>
      <c r="BR7" s="36">
        <v>64.41</v>
      </c>
      <c r="BS7" s="36">
        <v>62.88</v>
      </c>
      <c r="BT7" s="36">
        <v>65.27</v>
      </c>
      <c r="BU7" s="36">
        <v>55.15</v>
      </c>
      <c r="BV7" s="36">
        <v>60.75</v>
      </c>
      <c r="BW7" s="36">
        <v>62.83</v>
      </c>
      <c r="BX7" s="36">
        <v>64.63</v>
      </c>
      <c r="BY7" s="36">
        <v>66.56</v>
      </c>
      <c r="BZ7" s="36">
        <v>63.5</v>
      </c>
      <c r="CA7" s="36">
        <v>242.25</v>
      </c>
      <c r="CB7" s="36">
        <v>276.87</v>
      </c>
      <c r="CC7" s="36">
        <v>256.63</v>
      </c>
      <c r="CD7" s="36">
        <v>261.60000000000002</v>
      </c>
      <c r="CE7" s="36">
        <v>257.24</v>
      </c>
      <c r="CF7" s="36">
        <v>283.05</v>
      </c>
      <c r="CG7" s="36">
        <v>256</v>
      </c>
      <c r="CH7" s="36">
        <v>250.43</v>
      </c>
      <c r="CI7" s="36">
        <v>245.75</v>
      </c>
      <c r="CJ7" s="36">
        <v>244.29</v>
      </c>
      <c r="CK7" s="36">
        <v>253.12</v>
      </c>
      <c r="CL7" s="36">
        <v>31.69</v>
      </c>
      <c r="CM7" s="36">
        <v>32.69</v>
      </c>
      <c r="CN7" s="36">
        <v>34.33</v>
      </c>
      <c r="CO7" s="36">
        <v>32.36</v>
      </c>
      <c r="CP7" s="36">
        <v>31.58</v>
      </c>
      <c r="CQ7" s="36">
        <v>36.18</v>
      </c>
      <c r="CR7" s="36">
        <v>41.59</v>
      </c>
      <c r="CS7" s="36">
        <v>42.31</v>
      </c>
      <c r="CT7" s="36">
        <v>43.65</v>
      </c>
      <c r="CU7" s="36">
        <v>43.58</v>
      </c>
      <c r="CV7" s="36">
        <v>41.06</v>
      </c>
      <c r="CW7" s="36">
        <v>75.7</v>
      </c>
      <c r="CX7" s="36">
        <v>75</v>
      </c>
      <c r="CY7" s="36">
        <v>76.14</v>
      </c>
      <c r="CZ7" s="36">
        <v>77.91</v>
      </c>
      <c r="DA7" s="36">
        <v>78.8</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2016-02-10T05:12:57Z</cp:lastPrinted>
  <dcterms:created xsi:type="dcterms:W3CDTF">2016-02-03T09:06:18Z</dcterms:created>
  <dcterms:modified xsi:type="dcterms:W3CDTF">2016-02-23T12:00:27Z</dcterms:modified>
  <cp:category/>
</cp:coreProperties>
</file>