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vCGOYMrtv+I5orfsXYyZB5xhzQqZja8qiJwtb677RtLa/kzIWa0FNFw+3irqeo/uZYmGIY/9/d4e061ZpEPdw==" workbookSaltValue="7Zwzu0uX0g6GXhj8qcjGX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<sst xmlns="http://schemas.openxmlformats.org/spreadsheetml/2006/main" xmlns:r="http://schemas.openxmlformats.org/officeDocument/2006/relationships" count="112" uniqueCount="112">
  <si>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</si>
  <si>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</si>
  <si>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</si>
  <si>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</si>
  <si>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</si>
  <si>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</si>
  <si>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</si>
  <si>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</si>
  <si>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</si>
  <si>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</si>
  <si>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</si>
  <si>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　有形固定資産減価償却率は、年々増加し、平均値を上回っており、固定資産の老朽化が進んでいることが読み取れる。管路経年化率の令和4年度の急伸は、アセットマネジメントを実施した結果であるが、平均値を上回っており、ここでも老朽化が進んでいることが読み取れるが、管路更新率は毎年1％以下であり、管路の更新はあまり進んでいない。
　今後はアセットマネジメントの結果を基に重要度、優先度を考慮した計画的な更新を進めていく。</t>
    <rPh sb="1" eb="3">
      <t>ユウケイ</t>
    </rPh>
    <rPh sb="3" eb="7">
      <t>コテイシサン</t>
    </rPh>
    <rPh sb="7" eb="9">
      <t>ゲンカ</t>
    </rPh>
    <rPh sb="9" eb="12">
      <t>ショウキャクリツ</t>
    </rPh>
    <rPh sb="14" eb="16">
      <t>ネンネン</t>
    </rPh>
    <rPh sb="16" eb="18">
      <t>ゾウカ</t>
    </rPh>
    <rPh sb="20" eb="23">
      <t>ヘイキンチ</t>
    </rPh>
    <rPh sb="24" eb="26">
      <t>ウワマワ</t>
    </rPh>
    <rPh sb="31" eb="35">
      <t>コテイシサン</t>
    </rPh>
    <rPh sb="36" eb="39">
      <t>ロウキュウカ</t>
    </rPh>
    <rPh sb="40" eb="41">
      <t>スス</t>
    </rPh>
    <rPh sb="48" eb="49">
      <t>ヨ</t>
    </rPh>
    <rPh sb="50" eb="51">
      <t>ト</t>
    </rPh>
    <rPh sb="61" eb="63">
      <t>レイワ</t>
    </rPh>
    <rPh sb="64" eb="66">
      <t>ネンド</t>
    </rPh>
    <rPh sb="67" eb="69">
      <t>キュウシン</t>
    </rPh>
    <rPh sb="82" eb="84">
      <t>ジッシ</t>
    </rPh>
    <rPh sb="86" eb="88">
      <t>ケッカ</t>
    </rPh>
    <rPh sb="97" eb="99">
      <t>ウワマワ</t>
    </rPh>
    <rPh sb="108" eb="111">
      <t>ロウキュウカ</t>
    </rPh>
    <rPh sb="112" eb="113">
      <t>スス</t>
    </rPh>
    <rPh sb="120" eb="121">
      <t>ヨ</t>
    </rPh>
    <rPh sb="122" eb="123">
      <t>ト</t>
    </rPh>
    <rPh sb="161" eb="163">
      <t>コンゴ</t>
    </rPh>
    <rPh sb="175" eb="177">
      <t>ケッカ</t>
    </rPh>
    <rPh sb="178" eb="179">
      <t>モト</t>
    </rPh>
    <rPh sb="180" eb="183">
      <t>ジュウヨウド</t>
    </rPh>
    <rPh sb="184" eb="187">
      <t>ユウセンド</t>
    </rPh>
    <rPh sb="188" eb="190">
      <t>コウリョ</t>
    </rPh>
    <rPh sb="192" eb="195">
      <t>ケイカクテキ</t>
    </rPh>
    <rPh sb="196" eb="198">
      <t>コウシン</t>
    </rPh>
    <rPh sb="199" eb="200">
      <t>スス</t>
    </rPh>
    <phoneticPr fontId="1"/>
  </si>
  <si>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</si>
  <si>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</si>
  <si>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</si>
  <si>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</si>
  <si>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</si>
  <si>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</si>
  <si>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</si>
  <si>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</si>
  <si>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</si>
  <si>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</si>
  <si>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</si>
  <si>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</si>
  <si>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</si>
  <si>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</si>
  <si>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</si>
  <si>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</si>
  <si>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</si>
  <si>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</si>
  <si>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</si>
  <si>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</si>
  <si>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</si>
  <si>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</si>
  <si>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</si>
  <si>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</si>
  <si>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</si>
  <si>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</si>
  <si>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</si>
  <si>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</si>
  <si>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</si>
  <si>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</si>
  <si>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</si>
  <si>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</si>
  <si>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</si>
  <si>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</si>
  <si>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</si>
  <si>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</si>
  <si>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</si>
  <si>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</si>
  <si>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</si>
  <si>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</si>
  <si>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</si>
  <si>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</si>
  <si>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</si>
  <si>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</si>
  <si>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</si>
  <si>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</si>
  <si>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</si>
  <si>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</si>
  <si>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</si>
  <si>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</si>
  <si>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</si>
  <si>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</si>
  <si>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</si>
  <si>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</si>
  <si>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</si>
  <si>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</si>
  <si>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</si>
  <si>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</si>
  <si>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</si>
  <si>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</si>
  <si>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</si>
  <si>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</si>
  <si>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</si>
  <si>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</si>
  <si>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</si>
  <si>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</si>
  <si>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</si>
  <si>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</si>
  <si>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</si>
  <si>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</si>
  <si>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</si>
  <si>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</si>
  <si>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</si>
  <si>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</si>
  <si>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</si>
  <si>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</si>
  <si>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</si>
  <si>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</si>
  <si>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</si>
  <si>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</si>
  <si>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</si>
  <si>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</si>
  <si>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</si>
  <si>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岡山県　浅口市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</si>
  <si>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</si>
  <si>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</si>
  <si>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</si>
  <si>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</si>
  <si>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</si>
  <si>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</si>
  <si>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</si>
  <si>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</si>
  <si>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</si>
  <si>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</si>
  <si>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</si>
  <si>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</si>
  <si>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</si>
  <si>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</si>
  <si>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4年度においては、経常収支比率が100％を割り込み、単年度収支は赤字であり、累積欠損金も発生しているため、料金改定も含め、収入の安定確保、一層の費用の削減に努める等、経営の健全化に向けた改善に取り組む必要がある。 
　流動比率は基準となる100％を上回っている。現時点では、将来的に、流動資産の減少傾向や流動負債の増加傾向は見込まれない。
　企業債残高対給水収益比率は類似団体と比較して低い状況であるが、これは、近年、主に下水道工事等に伴う配水管移設工事を補償費を財源として行っており、合併以後、企業債の起債をしていないことが大きな要因である。
　料金回収率は基準の100％を下回っており、類似団体平均値よりも低い状況である。また、給水原価は類似団体平均値を上回っている。これは、事業に係る経費が給水収益により賄われていないこと示しており、受水費等の経常経費の増加等の要因を分析するとともに、適正な料金体系を検討していく必要がある。
　施設利用率は、類似団体平均値を下回っており、50％程度となっている。今後、施設更新時に給水量による施設能力の最適化やダウンサイジング等の検討が必要である。
　有収率は類似団体平均値を上回っており、前年度と同水準を維持している。漏水調査の実施や市民の通報により発見した漏水箇所の早期修繕などの取り組みを継続し、有収率の向上に努める。</t>
    <rPh sb="12" eb="14">
      <t>ケイジョウ</t>
    </rPh>
    <rPh sb="14" eb="16">
      <t>シュウシ</t>
    </rPh>
    <rPh sb="16" eb="18">
      <t>ヒリツ</t>
    </rPh>
    <rPh sb="24" eb="25">
      <t>ワ</t>
    </rPh>
    <rPh sb="26" eb="27">
      <t>コ</t>
    </rPh>
    <rPh sb="29" eb="32">
      <t>タンネンド</t>
    </rPh>
    <rPh sb="32" eb="34">
      <t>シュウシ</t>
    </rPh>
    <rPh sb="35" eb="37">
      <t>アカジ</t>
    </rPh>
    <rPh sb="41" eb="43">
      <t>ルイセキ</t>
    </rPh>
    <rPh sb="43" eb="46">
      <t>ケッソンキン</t>
    </rPh>
    <rPh sb="47" eb="49">
      <t>ハッセイ</t>
    </rPh>
    <rPh sb="56" eb="58">
      <t>リョウキン</t>
    </rPh>
    <rPh sb="58" eb="60">
      <t>カイテイ</t>
    </rPh>
    <rPh sb="61" eb="62">
      <t>フク</t>
    </rPh>
    <rPh sb="64" eb="66">
      <t>シュウニュウ</t>
    </rPh>
    <rPh sb="67" eb="69">
      <t>アンテイ</t>
    </rPh>
    <rPh sb="69" eb="71">
      <t>カクホ</t>
    </rPh>
    <rPh sb="72" eb="74">
      <t>イッソウ</t>
    </rPh>
    <rPh sb="75" eb="77">
      <t>ヒヨウ</t>
    </rPh>
    <rPh sb="78" eb="80">
      <t>サクゲン</t>
    </rPh>
    <rPh sb="81" eb="82">
      <t>ツト</t>
    </rPh>
    <rPh sb="84" eb="85">
      <t>トウ</t>
    </rPh>
    <rPh sb="86" eb="88">
      <t>ケイエイ</t>
    </rPh>
    <rPh sb="89" eb="92">
      <t>ケンゼンカ</t>
    </rPh>
    <rPh sb="93" eb="94">
      <t>ム</t>
    </rPh>
    <rPh sb="96" eb="98">
      <t>カイゼン</t>
    </rPh>
    <rPh sb="99" eb="100">
      <t>ト</t>
    </rPh>
    <rPh sb="101" eb="102">
      <t>ク</t>
    </rPh>
    <rPh sb="103" eb="105">
      <t>ヒツヨウ</t>
    </rPh>
    <rPh sb="367" eb="368">
      <t>シメ</t>
    </rPh>
    <phoneticPr fontId="1"/>
  </si>
  <si>
    <t>　将来的な人口減少に伴う給水収益の減少や施設の老朽化に伴う更新費用の増加に見合う財源を確保するため、安定的な事業運営が可能な料金体系の検討を行うとともに、中長期的財政収支に基づく施設の更新計画を立て、確実に実行する必要があり、令和3年度においては、会計制度の見直し、令和4年度においてはアセットマネジメント、浅口市全体の適正な水運用についての検討を行った。
　今後も業務改善により費用の抑制を図るとともに、限られた予算の中で最大の効果が出るよう計画的な更新を実施し、併せて、安定的な事業継続に必要な収入確保のための料金改定を行い、効率的な経営を進めていく。</t>
    <rPh sb="97" eb="98">
      <t>タ</t>
    </rPh>
    <rPh sb="100" eb="102">
      <t>カクジツ</t>
    </rPh>
    <rPh sb="133" eb="135">
      <t>レイワ</t>
    </rPh>
    <rPh sb="136" eb="137">
      <t>ネン</t>
    </rPh>
    <rPh sb="137" eb="138">
      <t>ド</t>
    </rPh>
    <rPh sb="154" eb="157">
      <t>アサクチシ</t>
    </rPh>
    <rPh sb="157" eb="159">
      <t>ゼンタイ</t>
    </rPh>
    <rPh sb="160" eb="162">
      <t>テキセイ</t>
    </rPh>
    <rPh sb="163" eb="164">
      <t>ミズ</t>
    </rPh>
    <rPh sb="164" eb="166">
      <t>ウンヨウ</t>
    </rPh>
    <rPh sb="171" eb="173">
      <t>ケントウ</t>
    </rPh>
    <rPh sb="174" eb="175">
      <t>オコナ</t>
    </rPh>
    <rPh sb="180" eb="182">
      <t>コンゴ</t>
    </rPh>
    <rPh sb="183" eb="185">
      <t>ギョウム</t>
    </rPh>
    <rPh sb="185" eb="187">
      <t>カイゼン</t>
    </rPh>
    <rPh sb="190" eb="192">
      <t>ヒヨウ</t>
    </rPh>
    <rPh sb="193" eb="195">
      <t>ヨクセイ</t>
    </rPh>
    <rPh sb="196" eb="197">
      <t>ハカ</t>
    </rPh>
    <rPh sb="203" eb="204">
      <t>カギ</t>
    </rPh>
    <rPh sb="207" eb="209">
      <t>ヨサン</t>
    </rPh>
    <rPh sb="210" eb="211">
      <t>ナカ</t>
    </rPh>
    <rPh sb="212" eb="214">
      <t>サイダイ</t>
    </rPh>
    <rPh sb="215" eb="217">
      <t>コウカ</t>
    </rPh>
    <rPh sb="218" eb="219">
      <t>デ</t>
    </rPh>
    <rPh sb="222" eb="225">
      <t>ケイカクテキ</t>
    </rPh>
    <rPh sb="226" eb="228">
      <t>コウシン</t>
    </rPh>
    <rPh sb="229" eb="231">
      <t>ジッシ</t>
    </rPh>
    <rPh sb="233" eb="234">
      <t>アワ</t>
    </rPh>
    <rPh sb="237" eb="240">
      <t>アンテイテキ</t>
    </rPh>
    <rPh sb="241" eb="243">
      <t>ジギョウ</t>
    </rPh>
    <rPh sb="243" eb="245">
      <t>ケイゾク</t>
    </rPh>
    <rPh sb="246" eb="248">
      <t>ヒツヨウ</t>
    </rPh>
    <rPh sb="249" eb="251">
      <t>シュウニュウ</t>
    </rPh>
    <rPh sb="251" eb="253">
      <t>カクホ</t>
    </rPh>
    <rPh sb="257" eb="259">
      <t>リョウキン</t>
    </rPh>
    <rPh sb="259" eb="261">
      <t>カイテイ</t>
    </rPh>
    <rPh sb="262" eb="263">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</si>
</sst>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8"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0.27</c:v>
                </c:pt>
                <c:pt idx="2">
                  <c:v>0.24</c:v>
                </c:pt>
                <c:pt idx="3">
                  <c:v>0.59</c:v>
                </c:pt>
                <c:pt idx="4">
                  <c:v>0.45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0.57999999999999996</c:v>
                </c:pt>
                <c:pt idx="1">
                  <c:v>0.54</c:v>
                </c:pt>
                <c:pt idx="2">
                  <c:v>0.56999999999999995</c:v>
                </c:pt>
                <c:pt idx="3">
                  <c:v>0.52</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51.11</c:v>
                </c:pt>
                <c:pt idx="1">
                  <c:v>51.76</c:v>
                </c:pt>
                <c:pt idx="2">
                  <c:v>53.17</c:v>
                </c:pt>
                <c:pt idx="3">
                  <c:v>51.9</c:v>
                </c:pt>
                <c:pt idx="4">
                  <c:v>51.02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59.67</c:v>
                </c:pt>
                <c:pt idx="2">
                  <c:v>60.12</c:v>
                </c:pt>
                <c:pt idx="3">
                  <c:v>60.34</c:v>
                </c:pt>
                <c:pt idx="4">
                  <c:v>59.54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92.46</c:v>
                </c:pt>
                <c:pt idx="1">
                  <c:v>92.05</c:v>
                </c:pt>
                <c:pt idx="2">
                  <c:v>91.34</c:v>
                </c:pt>
                <c:pt idx="3">
                  <c:v>91.74</c:v>
                </c:pt>
                <c:pt idx="4">
                  <c:v>91.99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c:v>
                </c:pt>
                <c:pt idx="1">
                  <c:v>84.6</c:v>
                </c:pt>
                <c:pt idx="2">
                  <c:v>84.24</c:v>
                </c:pt>
                <c:pt idx="3">
                  <c:v>84.19</c:v>
                </c:pt>
                <c:pt idx="4">
                  <c:v>83.93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99.02</c:v>
                </c:pt>
                <c:pt idx="1">
                  <c:v>100.24</c:v>
                </c:pt>
                <c:pt idx="2">
                  <c:v>97.25</c:v>
                </c:pt>
                <c:pt idx="3">
                  <c:v>106.16</c:v>
                </c:pt>
                <c:pt idx="4">
                  <c:v>96.79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110.66</c:v>
                </c:pt>
                <c:pt idx="1">
                  <c:v>109.01</c:v>
                </c:pt>
                <c:pt idx="2">
                  <c:v>108.83</c:v>
                </c:pt>
                <c:pt idx="3">
                  <c:v>109.23</c:v>
                </c:pt>
                <c:pt idx="4">
                  <c:v>108.04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49.38</c:v>
                </c:pt>
                <c:pt idx="1">
                  <c:v>50.37</c:v>
                </c:pt>
                <c:pt idx="2">
                  <c:v>51.49</c:v>
                </c:pt>
                <c:pt idx="3">
                  <c:v>56</c:v>
                </c:pt>
                <c:pt idx="4">
                  <c:v>57.13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47.66</c:v>
                </c:pt>
                <c:pt idx="1">
                  <c:v>48.17</c:v>
                </c:pt>
                <c:pt idx="2">
                  <c:v>48.83</c:v>
                </c:pt>
                <c:pt idx="3">
                  <c:v>49.96</c:v>
                </c:pt>
                <c:pt idx="4">
                  <c:v>50.82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2.57</c:v>
                </c:pt>
                <c:pt idx="1">
                  <c:v>3.01</c:v>
                </c:pt>
                <c:pt idx="2">
                  <c:v>3.01</c:v>
                </c:pt>
                <c:pt idx="3">
                  <c:v>3</c:v>
                </c:pt>
                <c:pt idx="4">
                  <c:v>39.28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15.1</c:v>
                </c:pt>
                <c:pt idx="1">
                  <c:v>17.12</c:v>
                </c:pt>
                <c:pt idx="2">
                  <c:v>18.18</c:v>
                </c:pt>
                <c:pt idx="3">
                  <c:v>19.32</c:v>
                </c:pt>
                <c:pt idx="4">
                  <c:v>21.16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1.07</c:v>
                </c:pt>
                <c:pt idx="1" formatCode="#,##0.00;&quot;△&quot;#,##0.00">
                  <c:v>0</c:v>
                </c:pt>
                <c:pt idx="2">
                  <c:v>8.35</c:v>
                </c:pt>
                <c:pt idx="3" formatCode="#,##0.00;&quot;△&quot;#,##0.00">
                  <c:v>0</c:v>
                </c:pt>
                <c:pt idx="4">
                  <c:v>3.45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2.74</c:v>
                </c:pt>
                <c:pt idx="1">
                  <c:v>3.7</c:v>
                </c:pt>
                <c:pt idx="2">
                  <c:v>4.34</c:v>
                </c:pt>
                <c:pt idx="3">
                  <c:v>4.6900000000000004</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488.19</c:v>
                </c:pt>
                <c:pt idx="1">
                  <c:v>535.84</c:v>
                </c:pt>
                <c:pt idx="2">
                  <c:v>575.20000000000005</c:v>
                </c:pt>
                <c:pt idx="3">
                  <c:v>597.28</c:v>
                </c:pt>
                <c:pt idx="4">
                  <c:v>541.16999999999996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366.03</c:v>
                </c:pt>
                <c:pt idx="1">
                  <c:v>365.18</c:v>
                </c:pt>
                <c:pt idx="2">
                  <c:v>327.77</c:v>
                </c:pt>
                <c:pt idx="3">
                  <c:v>338.02</c:v>
                </c:pt>
                <c:pt idx="4">
                  <c:v>345.94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112.08</c:v>
                </c:pt>
                <c:pt idx="1">
                  <c:v>96.55</c:v>
                </c:pt>
                <c:pt idx="2">
                  <c:v>121.12</c:v>
                </c:pt>
                <c:pt idx="3">
                  <c:v>67.53</c:v>
                </c:pt>
                <c:pt idx="4">
                  <c:v>53.27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370.12</c:v>
                </c:pt>
                <c:pt idx="1">
                  <c:v>371.65</c:v>
                </c:pt>
                <c:pt idx="2">
                  <c:v>397.1</c:v>
                </c:pt>
                <c:pt idx="3">
                  <c:v>379.91</c:v>
                </c:pt>
                <c:pt idx="4">
                  <c:v>386.61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91.43</c:v>
                </c:pt>
                <c:pt idx="1">
                  <c:v>88.19</c:v>
                </c:pt>
                <c:pt idx="2">
                  <c:v>56.03</c:v>
                </c:pt>
                <c:pt idx="3">
                  <c:v>94.89</c:v>
                </c:pt>
                <c:pt idx="4">
                  <c:v>88.91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100.42</c:v>
                </c:pt>
                <c:pt idx="1">
                  <c:v>98.77</c:v>
                </c:pt>
                <c:pt idx="2">
                  <c:v>95.79</c:v>
                </c:pt>
                <c:pt idx="3">
                  <c:v>98.3</c:v>
                </c:pt>
                <c:pt idx="4">
                  <c:v>93.82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177.56</c:v>
                </c:pt>
                <c:pt idx="1">
                  <c:v>184.68</c:v>
                </c:pt>
                <c:pt idx="2">
                  <c:v>194.03</c:v>
                </c:pt>
                <c:pt idx="3">
                  <c:v>172.07</c:v>
                </c:pt>
                <c:pt idx="4">
                  <c:v>184.7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171.67</c:v>
                </c:pt>
                <c:pt idx="1">
                  <c:v>173.67</c:v>
                </c:pt>
                <c:pt idx="2">
                  <c:v>171.13</c:v>
                </c:pt>
                <c:pt idx="3">
                  <c:v>173.7</c:v>
                </c:pt>
                <c:pt idx="4">
                  <c:v>178.94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M28" workbookViewId="0">
      <selection activeCell="CC79" sqref="CC79"/>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浅口市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12</v>
      </c>
      <c r="C7" s="13"/>
      <c r="D7" s="13"/>
      <c r="E7" s="13"/>
      <c r="F7" s="13"/>
      <c r="G7" s="13"/>
      <c r="H7" s="13"/>
      <c r="I7" s="5" t="s">
        <v>5</v>
      </c>
      <c r="J7" s="13"/>
      <c r="K7" s="13"/>
      <c r="L7" s="13"/>
      <c r="M7" s="13"/>
      <c r="N7" s="13"/>
      <c r="O7" s="22"/>
      <c r="P7" s="25" t="s">
        <v>10</v>
      </c>
      <c r="Q7" s="25"/>
      <c r="R7" s="25"/>
      <c r="S7" s="25"/>
      <c r="T7" s="25"/>
      <c r="U7" s="25"/>
      <c r="V7" s="25"/>
      <c r="W7" s="25" t="s">
        <v>13</v>
      </c>
      <c r="X7" s="25"/>
      <c r="Y7" s="25"/>
      <c r="Z7" s="25"/>
      <c r="AA7" s="25"/>
      <c r="AB7" s="25"/>
      <c r="AC7" s="25"/>
      <c r="AD7" s="25" t="s">
        <v>9</v>
      </c>
      <c r="AE7" s="25"/>
      <c r="AF7" s="25"/>
      <c r="AG7" s="25"/>
      <c r="AH7" s="25"/>
      <c r="AI7" s="25"/>
      <c r="AJ7" s="25"/>
      <c r="AK7" s="2"/>
      <c r="AL7" s="25" t="s">
        <v>16</v>
      </c>
      <c r="AM7" s="25"/>
      <c r="AN7" s="25"/>
      <c r="AO7" s="25"/>
      <c r="AP7" s="25"/>
      <c r="AQ7" s="25"/>
      <c r="AR7" s="25"/>
      <c r="AS7" s="25"/>
      <c r="AT7" s="5" t="s">
        <v>3</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33382</v>
      </c>
      <c r="AM8" s="29"/>
      <c r="AN8" s="29"/>
      <c r="AO8" s="29"/>
      <c r="AP8" s="29"/>
      <c r="AQ8" s="29"/>
      <c r="AR8" s="29"/>
      <c r="AS8" s="29"/>
      <c r="AT8" s="7">
        <f>データ!$S$6</f>
        <v>66.459999999999994</v>
      </c>
      <c r="AU8" s="15"/>
      <c r="AV8" s="15"/>
      <c r="AW8" s="15"/>
      <c r="AX8" s="15"/>
      <c r="AY8" s="15"/>
      <c r="AZ8" s="15"/>
      <c r="BA8" s="15"/>
      <c r="BB8" s="27">
        <f>データ!$T$6</f>
        <v>502.29</v>
      </c>
      <c r="BC8" s="27"/>
      <c r="BD8" s="27"/>
      <c r="BE8" s="27"/>
      <c r="BF8" s="27"/>
      <c r="BG8" s="27"/>
      <c r="BH8" s="27"/>
      <c r="BI8" s="27"/>
      <c r="BJ8" s="3"/>
      <c r="BK8" s="3"/>
      <c r="BL8" s="36" t="s">
        <v>4</v>
      </c>
      <c r="BM8" s="46"/>
      <c r="BN8" s="53" t="s">
        <v>21</v>
      </c>
      <c r="BO8" s="53"/>
      <c r="BP8" s="53"/>
      <c r="BQ8" s="53"/>
      <c r="BR8" s="53"/>
      <c r="BS8" s="53"/>
      <c r="BT8" s="53"/>
      <c r="BU8" s="53"/>
      <c r="BV8" s="53"/>
      <c r="BW8" s="53"/>
      <c r="BX8" s="53"/>
      <c r="BY8" s="57"/>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30</v>
      </c>
      <c r="AM9" s="25"/>
      <c r="AN9" s="25"/>
      <c r="AO9" s="25"/>
      <c r="AP9" s="25"/>
      <c r="AQ9" s="25"/>
      <c r="AR9" s="25"/>
      <c r="AS9" s="25"/>
      <c r="AT9" s="5" t="s">
        <v>32</v>
      </c>
      <c r="AU9" s="13"/>
      <c r="AV9" s="13"/>
      <c r="AW9" s="13"/>
      <c r="AX9" s="13"/>
      <c r="AY9" s="13"/>
      <c r="AZ9" s="13"/>
      <c r="BA9" s="13"/>
      <c r="BB9" s="25" t="s">
        <v>15</v>
      </c>
      <c r="BC9" s="25"/>
      <c r="BD9" s="25"/>
      <c r="BE9" s="25"/>
      <c r="BF9" s="25"/>
      <c r="BG9" s="25"/>
      <c r="BH9" s="25"/>
      <c r="BI9" s="25"/>
      <c r="BJ9" s="3"/>
      <c r="BK9" s="3"/>
      <c r="BL9" s="37" t="s">
        <v>33</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90.98</v>
      </c>
      <c r="J10" s="15"/>
      <c r="K10" s="15"/>
      <c r="L10" s="15"/>
      <c r="M10" s="15"/>
      <c r="N10" s="15"/>
      <c r="O10" s="24"/>
      <c r="P10" s="27">
        <f>データ!$P$6</f>
        <v>98.03</v>
      </c>
      <c r="Q10" s="27"/>
      <c r="R10" s="27"/>
      <c r="S10" s="27"/>
      <c r="T10" s="27"/>
      <c r="U10" s="27"/>
      <c r="V10" s="27"/>
      <c r="W10" s="29">
        <f>データ!$Q$6</f>
        <v>3170</v>
      </c>
      <c r="X10" s="29"/>
      <c r="Y10" s="29"/>
      <c r="Z10" s="29"/>
      <c r="AA10" s="29"/>
      <c r="AB10" s="29"/>
      <c r="AC10" s="29"/>
      <c r="AD10" s="2"/>
      <c r="AE10" s="2"/>
      <c r="AF10" s="2"/>
      <c r="AG10" s="2"/>
      <c r="AH10" s="2"/>
      <c r="AI10" s="2"/>
      <c r="AJ10" s="2"/>
      <c r="AK10" s="2"/>
      <c r="AL10" s="29">
        <f>データ!$U$6</f>
        <v>32578</v>
      </c>
      <c r="AM10" s="29"/>
      <c r="AN10" s="29"/>
      <c r="AO10" s="29"/>
      <c r="AP10" s="29"/>
      <c r="AQ10" s="29"/>
      <c r="AR10" s="29"/>
      <c r="AS10" s="29"/>
      <c r="AT10" s="7">
        <f>データ!$V$6</f>
        <v>47.38</v>
      </c>
      <c r="AU10" s="15"/>
      <c r="AV10" s="15"/>
      <c r="AW10" s="15"/>
      <c r="AX10" s="15"/>
      <c r="AY10" s="15"/>
      <c r="AZ10" s="15"/>
      <c r="BA10" s="15"/>
      <c r="BB10" s="27">
        <f>データ!$W$6</f>
        <v>687.59</v>
      </c>
      <c r="BC10" s="27"/>
      <c r="BD10" s="27"/>
      <c r="BE10" s="27"/>
      <c r="BF10" s="27"/>
      <c r="BG10" s="27"/>
      <c r="BH10" s="27"/>
      <c r="BI10" s="27"/>
      <c r="BJ10" s="2"/>
      <c r="BK10" s="2"/>
      <c r="BL10" s="38" t="s">
        <v>37</v>
      </c>
      <c r="BM10" s="48"/>
      <c r="BN10" s="55" t="s">
        <v>17</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0</v>
      </c>
      <c r="J84" s="12" t="s">
        <v>28</v>
      </c>
      <c r="K84" s="12" t="s">
        <v>50</v>
      </c>
      <c r="L84" s="12" t="s">
        <v>52</v>
      </c>
      <c r="M84" s="12" t="s">
        <v>34</v>
      </c>
      <c r="N84" s="12" t="s">
        <v>54</v>
      </c>
      <c r="O84" s="12" t="s">
        <v>56</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yrcFfzkaDLsuHThob610Wn8UyFHAY3+zzT2CUl0bBFGqHRul5WufxWNb3/O2ect2zqsRSAs0PxIpBR0F8Os7dQ==" saltValue="OdJ6oup2yOmJpkTbiQhr7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60</v>
      </c>
      <c r="E3" s="67" t="s">
        <v>8</v>
      </c>
      <c r="F3" s="67" t="s">
        <v>7</v>
      </c>
      <c r="G3" s="67" t="s">
        <v>26</v>
      </c>
      <c r="H3" s="75" t="s">
        <v>31</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63</v>
      </c>
      <c r="BF4" s="85"/>
      <c r="BG4" s="85"/>
      <c r="BH4" s="85"/>
      <c r="BI4" s="85"/>
      <c r="BJ4" s="85"/>
      <c r="BK4" s="85"/>
      <c r="BL4" s="85"/>
      <c r="BM4" s="85"/>
      <c r="BN4" s="85"/>
      <c r="BO4" s="85"/>
      <c r="BP4" s="85" t="s">
        <v>36</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29</v>
      </c>
      <c r="B5" s="69"/>
      <c r="C5" s="69"/>
      <c r="D5" s="69"/>
      <c r="E5" s="69"/>
      <c r="F5" s="69"/>
      <c r="G5" s="69"/>
      <c r="H5" s="77" t="s">
        <v>58</v>
      </c>
      <c r="I5" s="77" t="s">
        <v>70</v>
      </c>
      <c r="J5" s="77" t="s">
        <v>71</v>
      </c>
      <c r="K5" s="77" t="s">
        <v>72</v>
      </c>
      <c r="L5" s="77" t="s">
        <v>73</v>
      </c>
      <c r="M5" s="77" t="s">
        <v>9</v>
      </c>
      <c r="N5" s="77" t="s">
        <v>74</v>
      </c>
      <c r="O5" s="77" t="s">
        <v>75</v>
      </c>
      <c r="P5" s="77" t="s">
        <v>76</v>
      </c>
      <c r="Q5" s="77" t="s">
        <v>77</v>
      </c>
      <c r="R5" s="77" t="s">
        <v>78</v>
      </c>
      <c r="S5" s="77" t="s">
        <v>79</v>
      </c>
      <c r="T5" s="77" t="s">
        <v>65</v>
      </c>
      <c r="U5" s="77" t="s">
        <v>80</v>
      </c>
      <c r="V5" s="77" t="s">
        <v>81</v>
      </c>
      <c r="W5" s="77" t="s">
        <v>82</v>
      </c>
      <c r="X5" s="77" t="s">
        <v>83</v>
      </c>
      <c r="Y5" s="77" t="s">
        <v>84</v>
      </c>
      <c r="Z5" s="77" t="s">
        <v>85</v>
      </c>
      <c r="AA5" s="77" t="s">
        <v>86</v>
      </c>
      <c r="AB5" s="77" t="s">
        <v>87</v>
      </c>
      <c r="AC5" s="77" t="s">
        <v>89</v>
      </c>
      <c r="AD5" s="77" t="s">
        <v>90</v>
      </c>
      <c r="AE5" s="77" t="s">
        <v>91</v>
      </c>
      <c r="AF5" s="77" t="s">
        <v>92</v>
      </c>
      <c r="AG5" s="77" t="s">
        <v>93</v>
      </c>
      <c r="AH5" s="77" t="s">
        <v>44</v>
      </c>
      <c r="AI5" s="77" t="s">
        <v>83</v>
      </c>
      <c r="AJ5" s="77" t="s">
        <v>84</v>
      </c>
      <c r="AK5" s="77" t="s">
        <v>85</v>
      </c>
      <c r="AL5" s="77" t="s">
        <v>86</v>
      </c>
      <c r="AM5" s="77" t="s">
        <v>87</v>
      </c>
      <c r="AN5" s="77" t="s">
        <v>89</v>
      </c>
      <c r="AO5" s="77" t="s">
        <v>90</v>
      </c>
      <c r="AP5" s="77" t="s">
        <v>91</v>
      </c>
      <c r="AQ5" s="77" t="s">
        <v>92</v>
      </c>
      <c r="AR5" s="77" t="s">
        <v>93</v>
      </c>
      <c r="AS5" s="77" t="s">
        <v>88</v>
      </c>
      <c r="AT5" s="77" t="s">
        <v>83</v>
      </c>
      <c r="AU5" s="77" t="s">
        <v>84</v>
      </c>
      <c r="AV5" s="77" t="s">
        <v>85</v>
      </c>
      <c r="AW5" s="77" t="s">
        <v>86</v>
      </c>
      <c r="AX5" s="77" t="s">
        <v>87</v>
      </c>
      <c r="AY5" s="77" t="s">
        <v>89</v>
      </c>
      <c r="AZ5" s="77" t="s">
        <v>90</v>
      </c>
      <c r="BA5" s="77" t="s">
        <v>91</v>
      </c>
      <c r="BB5" s="77" t="s">
        <v>92</v>
      </c>
      <c r="BC5" s="77" t="s">
        <v>93</v>
      </c>
      <c r="BD5" s="77" t="s">
        <v>88</v>
      </c>
      <c r="BE5" s="77" t="s">
        <v>83</v>
      </c>
      <c r="BF5" s="77" t="s">
        <v>84</v>
      </c>
      <c r="BG5" s="77" t="s">
        <v>85</v>
      </c>
      <c r="BH5" s="77" t="s">
        <v>86</v>
      </c>
      <c r="BI5" s="77" t="s">
        <v>87</v>
      </c>
      <c r="BJ5" s="77" t="s">
        <v>89</v>
      </c>
      <c r="BK5" s="77" t="s">
        <v>90</v>
      </c>
      <c r="BL5" s="77" t="s">
        <v>91</v>
      </c>
      <c r="BM5" s="77" t="s">
        <v>92</v>
      </c>
      <c r="BN5" s="77" t="s">
        <v>93</v>
      </c>
      <c r="BO5" s="77" t="s">
        <v>88</v>
      </c>
      <c r="BP5" s="77" t="s">
        <v>83</v>
      </c>
      <c r="BQ5" s="77" t="s">
        <v>84</v>
      </c>
      <c r="BR5" s="77" t="s">
        <v>85</v>
      </c>
      <c r="BS5" s="77" t="s">
        <v>86</v>
      </c>
      <c r="BT5" s="77" t="s">
        <v>87</v>
      </c>
      <c r="BU5" s="77" t="s">
        <v>89</v>
      </c>
      <c r="BV5" s="77" t="s">
        <v>90</v>
      </c>
      <c r="BW5" s="77" t="s">
        <v>91</v>
      </c>
      <c r="BX5" s="77" t="s">
        <v>92</v>
      </c>
      <c r="BY5" s="77" t="s">
        <v>93</v>
      </c>
      <c r="BZ5" s="77" t="s">
        <v>88</v>
      </c>
      <c r="CA5" s="77" t="s">
        <v>83</v>
      </c>
      <c r="CB5" s="77" t="s">
        <v>84</v>
      </c>
      <c r="CC5" s="77" t="s">
        <v>85</v>
      </c>
      <c r="CD5" s="77" t="s">
        <v>86</v>
      </c>
      <c r="CE5" s="77" t="s">
        <v>87</v>
      </c>
      <c r="CF5" s="77" t="s">
        <v>89</v>
      </c>
      <c r="CG5" s="77" t="s">
        <v>90</v>
      </c>
      <c r="CH5" s="77" t="s">
        <v>91</v>
      </c>
      <c r="CI5" s="77" t="s">
        <v>92</v>
      </c>
      <c r="CJ5" s="77" t="s">
        <v>93</v>
      </c>
      <c r="CK5" s="77" t="s">
        <v>88</v>
      </c>
      <c r="CL5" s="77" t="s">
        <v>83</v>
      </c>
      <c r="CM5" s="77" t="s">
        <v>84</v>
      </c>
      <c r="CN5" s="77" t="s">
        <v>85</v>
      </c>
      <c r="CO5" s="77" t="s">
        <v>86</v>
      </c>
      <c r="CP5" s="77" t="s">
        <v>87</v>
      </c>
      <c r="CQ5" s="77" t="s">
        <v>89</v>
      </c>
      <c r="CR5" s="77" t="s">
        <v>90</v>
      </c>
      <c r="CS5" s="77" t="s">
        <v>91</v>
      </c>
      <c r="CT5" s="77" t="s">
        <v>92</v>
      </c>
      <c r="CU5" s="77" t="s">
        <v>93</v>
      </c>
      <c r="CV5" s="77" t="s">
        <v>88</v>
      </c>
      <c r="CW5" s="77" t="s">
        <v>83</v>
      </c>
      <c r="CX5" s="77" t="s">
        <v>84</v>
      </c>
      <c r="CY5" s="77" t="s">
        <v>85</v>
      </c>
      <c r="CZ5" s="77" t="s">
        <v>86</v>
      </c>
      <c r="DA5" s="77" t="s">
        <v>87</v>
      </c>
      <c r="DB5" s="77" t="s">
        <v>89</v>
      </c>
      <c r="DC5" s="77" t="s">
        <v>90</v>
      </c>
      <c r="DD5" s="77" t="s">
        <v>91</v>
      </c>
      <c r="DE5" s="77" t="s">
        <v>92</v>
      </c>
      <c r="DF5" s="77" t="s">
        <v>93</v>
      </c>
      <c r="DG5" s="77" t="s">
        <v>88</v>
      </c>
      <c r="DH5" s="77" t="s">
        <v>83</v>
      </c>
      <c r="DI5" s="77" t="s">
        <v>84</v>
      </c>
      <c r="DJ5" s="77" t="s">
        <v>85</v>
      </c>
      <c r="DK5" s="77" t="s">
        <v>86</v>
      </c>
      <c r="DL5" s="77" t="s">
        <v>87</v>
      </c>
      <c r="DM5" s="77" t="s">
        <v>89</v>
      </c>
      <c r="DN5" s="77" t="s">
        <v>90</v>
      </c>
      <c r="DO5" s="77" t="s">
        <v>91</v>
      </c>
      <c r="DP5" s="77" t="s">
        <v>92</v>
      </c>
      <c r="DQ5" s="77" t="s">
        <v>93</v>
      </c>
      <c r="DR5" s="77" t="s">
        <v>88</v>
      </c>
      <c r="DS5" s="77" t="s">
        <v>83</v>
      </c>
      <c r="DT5" s="77" t="s">
        <v>84</v>
      </c>
      <c r="DU5" s="77" t="s">
        <v>85</v>
      </c>
      <c r="DV5" s="77" t="s">
        <v>86</v>
      </c>
      <c r="DW5" s="77" t="s">
        <v>87</v>
      </c>
      <c r="DX5" s="77" t="s">
        <v>89</v>
      </c>
      <c r="DY5" s="77" t="s">
        <v>90</v>
      </c>
      <c r="DZ5" s="77" t="s">
        <v>91</v>
      </c>
      <c r="EA5" s="77" t="s">
        <v>92</v>
      </c>
      <c r="EB5" s="77" t="s">
        <v>93</v>
      </c>
      <c r="EC5" s="77" t="s">
        <v>88</v>
      </c>
      <c r="ED5" s="77" t="s">
        <v>83</v>
      </c>
      <c r="EE5" s="77" t="s">
        <v>84</v>
      </c>
      <c r="EF5" s="77" t="s">
        <v>85</v>
      </c>
      <c r="EG5" s="77" t="s">
        <v>86</v>
      </c>
      <c r="EH5" s="77" t="s">
        <v>87</v>
      </c>
      <c r="EI5" s="77" t="s">
        <v>89</v>
      </c>
      <c r="EJ5" s="77" t="s">
        <v>90</v>
      </c>
      <c r="EK5" s="77" t="s">
        <v>91</v>
      </c>
      <c r="EL5" s="77" t="s">
        <v>92</v>
      </c>
      <c r="EM5" s="77" t="s">
        <v>93</v>
      </c>
      <c r="EN5" s="77" t="s">
        <v>88</v>
      </c>
    </row>
    <row r="6" spans="1:144" s="64" customFormat="1">
      <c r="A6" s="65" t="s">
        <v>94</v>
      </c>
      <c r="B6" s="70">
        <f t="shared" ref="B6:W6" si="1">B7</f>
        <v>2022</v>
      </c>
      <c r="C6" s="70">
        <f t="shared" si="1"/>
        <v>332160</v>
      </c>
      <c r="D6" s="70">
        <f t="shared" si="1"/>
        <v>46</v>
      </c>
      <c r="E6" s="70">
        <f t="shared" si="1"/>
        <v>1</v>
      </c>
      <c r="F6" s="70">
        <f t="shared" si="1"/>
        <v>0</v>
      </c>
      <c r="G6" s="70">
        <f t="shared" si="1"/>
        <v>1</v>
      </c>
      <c r="H6" s="70" t="str">
        <f t="shared" si="1"/>
        <v>岡山県　浅口市</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90.98</v>
      </c>
      <c r="P6" s="80">
        <f t="shared" si="1"/>
        <v>98.03</v>
      </c>
      <c r="Q6" s="80">
        <f t="shared" si="1"/>
        <v>3170</v>
      </c>
      <c r="R6" s="80">
        <f t="shared" si="1"/>
        <v>33382</v>
      </c>
      <c r="S6" s="80">
        <f t="shared" si="1"/>
        <v>66.459999999999994</v>
      </c>
      <c r="T6" s="80">
        <f t="shared" si="1"/>
        <v>502.29</v>
      </c>
      <c r="U6" s="80">
        <f t="shared" si="1"/>
        <v>32578</v>
      </c>
      <c r="V6" s="80">
        <f t="shared" si="1"/>
        <v>47.38</v>
      </c>
      <c r="W6" s="80">
        <f t="shared" si="1"/>
        <v>687.59</v>
      </c>
      <c r="X6" s="86">
        <f t="shared" ref="X6:AG6" si="2">IF(X7="",NA(),X7)</f>
        <v>99.02</v>
      </c>
      <c r="Y6" s="86">
        <f t="shared" si="2"/>
        <v>100.24</v>
      </c>
      <c r="Z6" s="86">
        <f t="shared" si="2"/>
        <v>97.25</v>
      </c>
      <c r="AA6" s="86">
        <f t="shared" si="2"/>
        <v>106.16</v>
      </c>
      <c r="AB6" s="86">
        <f t="shared" si="2"/>
        <v>96.79</v>
      </c>
      <c r="AC6" s="86">
        <f t="shared" si="2"/>
        <v>110.66</v>
      </c>
      <c r="AD6" s="86">
        <f t="shared" si="2"/>
        <v>109.01</v>
      </c>
      <c r="AE6" s="86">
        <f t="shared" si="2"/>
        <v>108.83</v>
      </c>
      <c r="AF6" s="86">
        <f t="shared" si="2"/>
        <v>109.23</v>
      </c>
      <c r="AG6" s="86">
        <f t="shared" si="2"/>
        <v>108.04</v>
      </c>
      <c r="AH6" s="80" t="str">
        <f>IF(AH7="","",IF(AH7="-","【-】","【"&amp;SUBSTITUTE(TEXT(AH7,"#,##0.00"),"-","△")&amp;"】"))</f>
        <v>【108.70】</v>
      </c>
      <c r="AI6" s="86">
        <f t="shared" ref="AI6:AR6" si="3">IF(AI7="",NA(),AI7)</f>
        <v>1.07</v>
      </c>
      <c r="AJ6" s="80">
        <f t="shared" si="3"/>
        <v>0</v>
      </c>
      <c r="AK6" s="86">
        <f t="shared" si="3"/>
        <v>8.35</v>
      </c>
      <c r="AL6" s="80">
        <f t="shared" si="3"/>
        <v>0</v>
      </c>
      <c r="AM6" s="86">
        <f t="shared" si="3"/>
        <v>3.45</v>
      </c>
      <c r="AN6" s="86">
        <f t="shared" si="3"/>
        <v>2.74</v>
      </c>
      <c r="AO6" s="86">
        <f t="shared" si="3"/>
        <v>3.7</v>
      </c>
      <c r="AP6" s="86">
        <f t="shared" si="3"/>
        <v>4.34</v>
      </c>
      <c r="AQ6" s="86">
        <f t="shared" si="3"/>
        <v>4.6900000000000004</v>
      </c>
      <c r="AR6" s="86">
        <f t="shared" si="3"/>
        <v>4.72</v>
      </c>
      <c r="AS6" s="80" t="str">
        <f>IF(AS7="","",IF(AS7="-","【-】","【"&amp;SUBSTITUTE(TEXT(AS7,"#,##0.00"),"-","△")&amp;"】"))</f>
        <v>【1.34】</v>
      </c>
      <c r="AT6" s="86">
        <f t="shared" ref="AT6:BC6" si="4">IF(AT7="",NA(),AT7)</f>
        <v>488.19</v>
      </c>
      <c r="AU6" s="86">
        <f t="shared" si="4"/>
        <v>535.84</v>
      </c>
      <c r="AV6" s="86">
        <f t="shared" si="4"/>
        <v>575.20000000000005</v>
      </c>
      <c r="AW6" s="86">
        <f t="shared" si="4"/>
        <v>597.28</v>
      </c>
      <c r="AX6" s="86">
        <f t="shared" si="4"/>
        <v>541.16999999999996</v>
      </c>
      <c r="AY6" s="86">
        <f t="shared" si="4"/>
        <v>366.03</v>
      </c>
      <c r="AZ6" s="86">
        <f t="shared" si="4"/>
        <v>365.18</v>
      </c>
      <c r="BA6" s="86">
        <f t="shared" si="4"/>
        <v>327.77</v>
      </c>
      <c r="BB6" s="86">
        <f t="shared" si="4"/>
        <v>338.02</v>
      </c>
      <c r="BC6" s="86">
        <f t="shared" si="4"/>
        <v>345.94</v>
      </c>
      <c r="BD6" s="80" t="str">
        <f>IF(BD7="","",IF(BD7="-","【-】","【"&amp;SUBSTITUTE(TEXT(BD7,"#,##0.00"),"-","△")&amp;"】"))</f>
        <v>【252.29】</v>
      </c>
      <c r="BE6" s="86">
        <f t="shared" ref="BE6:BN6" si="5">IF(BE7="",NA(),BE7)</f>
        <v>112.08</v>
      </c>
      <c r="BF6" s="86">
        <f t="shared" si="5"/>
        <v>96.55</v>
      </c>
      <c r="BG6" s="86">
        <f t="shared" si="5"/>
        <v>121.12</v>
      </c>
      <c r="BH6" s="86">
        <f t="shared" si="5"/>
        <v>67.53</v>
      </c>
      <c r="BI6" s="86">
        <f t="shared" si="5"/>
        <v>53.27</v>
      </c>
      <c r="BJ6" s="86">
        <f t="shared" si="5"/>
        <v>370.12</v>
      </c>
      <c r="BK6" s="86">
        <f t="shared" si="5"/>
        <v>371.65</v>
      </c>
      <c r="BL6" s="86">
        <f t="shared" si="5"/>
        <v>397.1</v>
      </c>
      <c r="BM6" s="86">
        <f t="shared" si="5"/>
        <v>379.91</v>
      </c>
      <c r="BN6" s="86">
        <f t="shared" si="5"/>
        <v>386.61</v>
      </c>
      <c r="BO6" s="80" t="str">
        <f>IF(BO7="","",IF(BO7="-","【-】","【"&amp;SUBSTITUTE(TEXT(BO7,"#,##0.00"),"-","△")&amp;"】"))</f>
        <v>【268.07】</v>
      </c>
      <c r="BP6" s="86">
        <f t="shared" ref="BP6:BY6" si="6">IF(BP7="",NA(),BP7)</f>
        <v>91.43</v>
      </c>
      <c r="BQ6" s="86">
        <f t="shared" si="6"/>
        <v>88.19</v>
      </c>
      <c r="BR6" s="86">
        <f t="shared" si="6"/>
        <v>56.03</v>
      </c>
      <c r="BS6" s="86">
        <f t="shared" si="6"/>
        <v>94.89</v>
      </c>
      <c r="BT6" s="86">
        <f t="shared" si="6"/>
        <v>88.91</v>
      </c>
      <c r="BU6" s="86">
        <f t="shared" si="6"/>
        <v>100.42</v>
      </c>
      <c r="BV6" s="86">
        <f t="shared" si="6"/>
        <v>98.77</v>
      </c>
      <c r="BW6" s="86">
        <f t="shared" si="6"/>
        <v>95.79</v>
      </c>
      <c r="BX6" s="86">
        <f t="shared" si="6"/>
        <v>98.3</v>
      </c>
      <c r="BY6" s="86">
        <f t="shared" si="6"/>
        <v>93.82</v>
      </c>
      <c r="BZ6" s="80" t="str">
        <f>IF(BZ7="","",IF(BZ7="-","【-】","【"&amp;SUBSTITUTE(TEXT(BZ7,"#,##0.00"),"-","△")&amp;"】"))</f>
        <v>【97.47】</v>
      </c>
      <c r="CA6" s="86">
        <f t="shared" ref="CA6:CJ6" si="7">IF(CA7="",NA(),CA7)</f>
        <v>177.56</v>
      </c>
      <c r="CB6" s="86">
        <f t="shared" si="7"/>
        <v>184.68</v>
      </c>
      <c r="CC6" s="86">
        <f t="shared" si="7"/>
        <v>194.03</v>
      </c>
      <c r="CD6" s="86">
        <f t="shared" si="7"/>
        <v>172.07</v>
      </c>
      <c r="CE6" s="86">
        <f t="shared" si="7"/>
        <v>184.7</v>
      </c>
      <c r="CF6" s="86">
        <f t="shared" si="7"/>
        <v>171.67</v>
      </c>
      <c r="CG6" s="86">
        <f t="shared" si="7"/>
        <v>173.67</v>
      </c>
      <c r="CH6" s="86">
        <f t="shared" si="7"/>
        <v>171.13</v>
      </c>
      <c r="CI6" s="86">
        <f t="shared" si="7"/>
        <v>173.7</v>
      </c>
      <c r="CJ6" s="86">
        <f t="shared" si="7"/>
        <v>178.94</v>
      </c>
      <c r="CK6" s="80" t="str">
        <f>IF(CK7="","",IF(CK7="-","【-】","【"&amp;SUBSTITUTE(TEXT(CK7,"#,##0.00"),"-","△")&amp;"】"))</f>
        <v>【174.75】</v>
      </c>
      <c r="CL6" s="86">
        <f t="shared" ref="CL6:CU6" si="8">IF(CL7="",NA(),CL7)</f>
        <v>51.11</v>
      </c>
      <c r="CM6" s="86">
        <f t="shared" si="8"/>
        <v>51.76</v>
      </c>
      <c r="CN6" s="86">
        <f t="shared" si="8"/>
        <v>53.17</v>
      </c>
      <c r="CO6" s="86">
        <f t="shared" si="8"/>
        <v>51.9</v>
      </c>
      <c r="CP6" s="86">
        <f t="shared" si="8"/>
        <v>51.02</v>
      </c>
      <c r="CQ6" s="86">
        <f t="shared" si="8"/>
        <v>59.74</v>
      </c>
      <c r="CR6" s="86">
        <f t="shared" si="8"/>
        <v>59.67</v>
      </c>
      <c r="CS6" s="86">
        <f t="shared" si="8"/>
        <v>60.12</v>
      </c>
      <c r="CT6" s="86">
        <f t="shared" si="8"/>
        <v>60.34</v>
      </c>
      <c r="CU6" s="86">
        <f t="shared" si="8"/>
        <v>59.54</v>
      </c>
      <c r="CV6" s="80" t="str">
        <f>IF(CV7="","",IF(CV7="-","【-】","【"&amp;SUBSTITUTE(TEXT(CV7,"#,##0.00"),"-","△")&amp;"】"))</f>
        <v>【59.97】</v>
      </c>
      <c r="CW6" s="86">
        <f t="shared" ref="CW6:DF6" si="9">IF(CW7="",NA(),CW7)</f>
        <v>92.46</v>
      </c>
      <c r="CX6" s="86">
        <f t="shared" si="9"/>
        <v>92.05</v>
      </c>
      <c r="CY6" s="86">
        <f t="shared" si="9"/>
        <v>91.34</v>
      </c>
      <c r="CZ6" s="86">
        <f t="shared" si="9"/>
        <v>91.74</v>
      </c>
      <c r="DA6" s="86">
        <f t="shared" si="9"/>
        <v>91.99</v>
      </c>
      <c r="DB6" s="86">
        <f t="shared" si="9"/>
        <v>84.8</v>
      </c>
      <c r="DC6" s="86">
        <f t="shared" si="9"/>
        <v>84.6</v>
      </c>
      <c r="DD6" s="86">
        <f t="shared" si="9"/>
        <v>84.24</v>
      </c>
      <c r="DE6" s="86">
        <f t="shared" si="9"/>
        <v>84.19</v>
      </c>
      <c r="DF6" s="86">
        <f t="shared" si="9"/>
        <v>83.93</v>
      </c>
      <c r="DG6" s="80" t="str">
        <f>IF(DG7="","",IF(DG7="-","【-】","【"&amp;SUBSTITUTE(TEXT(DG7,"#,##0.00"),"-","△")&amp;"】"))</f>
        <v>【89.76】</v>
      </c>
      <c r="DH6" s="86">
        <f t="shared" ref="DH6:DQ6" si="10">IF(DH7="",NA(),DH7)</f>
        <v>49.38</v>
      </c>
      <c r="DI6" s="86">
        <f t="shared" si="10"/>
        <v>50.37</v>
      </c>
      <c r="DJ6" s="86">
        <f t="shared" si="10"/>
        <v>51.49</v>
      </c>
      <c r="DK6" s="86">
        <f t="shared" si="10"/>
        <v>56</v>
      </c>
      <c r="DL6" s="86">
        <f t="shared" si="10"/>
        <v>57.13</v>
      </c>
      <c r="DM6" s="86">
        <f t="shared" si="10"/>
        <v>47.66</v>
      </c>
      <c r="DN6" s="86">
        <f t="shared" si="10"/>
        <v>48.17</v>
      </c>
      <c r="DO6" s="86">
        <f t="shared" si="10"/>
        <v>48.83</v>
      </c>
      <c r="DP6" s="86">
        <f t="shared" si="10"/>
        <v>49.96</v>
      </c>
      <c r="DQ6" s="86">
        <f t="shared" si="10"/>
        <v>50.82</v>
      </c>
      <c r="DR6" s="80" t="str">
        <f>IF(DR7="","",IF(DR7="-","【-】","【"&amp;SUBSTITUTE(TEXT(DR7,"#,##0.00"),"-","△")&amp;"】"))</f>
        <v>【51.51】</v>
      </c>
      <c r="DS6" s="86">
        <f t="shared" ref="DS6:EB6" si="11">IF(DS7="",NA(),DS7)</f>
        <v>2.57</v>
      </c>
      <c r="DT6" s="86">
        <f t="shared" si="11"/>
        <v>3.01</v>
      </c>
      <c r="DU6" s="86">
        <f t="shared" si="11"/>
        <v>3.01</v>
      </c>
      <c r="DV6" s="86">
        <f t="shared" si="11"/>
        <v>3</v>
      </c>
      <c r="DW6" s="86">
        <f t="shared" si="11"/>
        <v>39.28</v>
      </c>
      <c r="DX6" s="86">
        <f t="shared" si="11"/>
        <v>15.1</v>
      </c>
      <c r="DY6" s="86">
        <f t="shared" si="11"/>
        <v>17.12</v>
      </c>
      <c r="DZ6" s="86">
        <f t="shared" si="11"/>
        <v>18.18</v>
      </c>
      <c r="EA6" s="86">
        <f t="shared" si="11"/>
        <v>19.32</v>
      </c>
      <c r="EB6" s="86">
        <f t="shared" si="11"/>
        <v>21.16</v>
      </c>
      <c r="EC6" s="80" t="str">
        <f>IF(EC7="","",IF(EC7="-","【-】","【"&amp;SUBSTITUTE(TEXT(EC7,"#,##0.00"),"-","△")&amp;"】"))</f>
        <v>【23.75】</v>
      </c>
      <c r="ED6" s="86">
        <f t="shared" ref="ED6:EM6" si="12">IF(ED7="",NA(),ED7)</f>
        <v>0.22</v>
      </c>
      <c r="EE6" s="86">
        <f t="shared" si="12"/>
        <v>0.27</v>
      </c>
      <c r="EF6" s="86">
        <f t="shared" si="12"/>
        <v>0.24</v>
      </c>
      <c r="EG6" s="86">
        <f t="shared" si="12"/>
        <v>0.59</v>
      </c>
      <c r="EH6" s="86">
        <f t="shared" si="12"/>
        <v>0.45</v>
      </c>
      <c r="EI6" s="86">
        <f t="shared" si="12"/>
        <v>0.57999999999999996</v>
      </c>
      <c r="EJ6" s="86">
        <f t="shared" si="12"/>
        <v>0.54</v>
      </c>
      <c r="EK6" s="86">
        <f t="shared" si="12"/>
        <v>0.56999999999999995</v>
      </c>
      <c r="EL6" s="86">
        <f t="shared" si="12"/>
        <v>0.52</v>
      </c>
      <c r="EM6" s="86">
        <f t="shared" si="12"/>
        <v>0.48</v>
      </c>
      <c r="EN6" s="80" t="str">
        <f>IF(EN7="","",IF(EN7="-","【-】","【"&amp;SUBSTITUTE(TEXT(EN7,"#,##0.00"),"-","△")&amp;"】"))</f>
        <v>【0.67】</v>
      </c>
    </row>
    <row r="7" spans="1:144" s="64" customFormat="1">
      <c r="A7" s="65"/>
      <c r="B7" s="71">
        <v>2022</v>
      </c>
      <c r="C7" s="71">
        <v>332160</v>
      </c>
      <c r="D7" s="71">
        <v>46</v>
      </c>
      <c r="E7" s="71">
        <v>1</v>
      </c>
      <c r="F7" s="71">
        <v>0</v>
      </c>
      <c r="G7" s="71">
        <v>1</v>
      </c>
      <c r="H7" s="71" t="s">
        <v>95</v>
      </c>
      <c r="I7" s="71" t="s">
        <v>96</v>
      </c>
      <c r="J7" s="71" t="s">
        <v>97</v>
      </c>
      <c r="K7" s="71" t="s">
        <v>98</v>
      </c>
      <c r="L7" s="71" t="s">
        <v>23</v>
      </c>
      <c r="M7" s="71" t="s">
        <v>14</v>
      </c>
      <c r="N7" s="81" t="s">
        <v>99</v>
      </c>
      <c r="O7" s="81">
        <v>90.98</v>
      </c>
      <c r="P7" s="81">
        <v>98.03</v>
      </c>
      <c r="Q7" s="81">
        <v>3170</v>
      </c>
      <c r="R7" s="81">
        <v>33382</v>
      </c>
      <c r="S7" s="81">
        <v>66.459999999999994</v>
      </c>
      <c r="T7" s="81">
        <v>502.29</v>
      </c>
      <c r="U7" s="81">
        <v>32578</v>
      </c>
      <c r="V7" s="81">
        <v>47.38</v>
      </c>
      <c r="W7" s="81">
        <v>687.59</v>
      </c>
      <c r="X7" s="81">
        <v>99.02</v>
      </c>
      <c r="Y7" s="81">
        <v>100.24</v>
      </c>
      <c r="Z7" s="81">
        <v>97.25</v>
      </c>
      <c r="AA7" s="81">
        <v>106.16</v>
      </c>
      <c r="AB7" s="81">
        <v>96.79</v>
      </c>
      <c r="AC7" s="81">
        <v>110.66</v>
      </c>
      <c r="AD7" s="81">
        <v>109.01</v>
      </c>
      <c r="AE7" s="81">
        <v>108.83</v>
      </c>
      <c r="AF7" s="81">
        <v>109.23</v>
      </c>
      <c r="AG7" s="81">
        <v>108.04</v>
      </c>
      <c r="AH7" s="81">
        <v>108.7</v>
      </c>
      <c r="AI7" s="81">
        <v>1.07</v>
      </c>
      <c r="AJ7" s="81">
        <v>0</v>
      </c>
      <c r="AK7" s="81">
        <v>8.35</v>
      </c>
      <c r="AL7" s="81">
        <v>0</v>
      </c>
      <c r="AM7" s="81">
        <v>3.45</v>
      </c>
      <c r="AN7" s="81">
        <v>2.74</v>
      </c>
      <c r="AO7" s="81">
        <v>3.7</v>
      </c>
      <c r="AP7" s="81">
        <v>4.34</v>
      </c>
      <c r="AQ7" s="81">
        <v>4.6900000000000004</v>
      </c>
      <c r="AR7" s="81">
        <v>4.72</v>
      </c>
      <c r="AS7" s="81">
        <v>1.34</v>
      </c>
      <c r="AT7" s="81">
        <v>488.19</v>
      </c>
      <c r="AU7" s="81">
        <v>535.84</v>
      </c>
      <c r="AV7" s="81">
        <v>575.20000000000005</v>
      </c>
      <c r="AW7" s="81">
        <v>597.28</v>
      </c>
      <c r="AX7" s="81">
        <v>541.16999999999996</v>
      </c>
      <c r="AY7" s="81">
        <v>366.03</v>
      </c>
      <c r="AZ7" s="81">
        <v>365.18</v>
      </c>
      <c r="BA7" s="81">
        <v>327.77</v>
      </c>
      <c r="BB7" s="81">
        <v>338.02</v>
      </c>
      <c r="BC7" s="81">
        <v>345.94</v>
      </c>
      <c r="BD7" s="81">
        <v>252.29</v>
      </c>
      <c r="BE7" s="81">
        <v>112.08</v>
      </c>
      <c r="BF7" s="81">
        <v>96.55</v>
      </c>
      <c r="BG7" s="81">
        <v>121.12</v>
      </c>
      <c r="BH7" s="81">
        <v>67.53</v>
      </c>
      <c r="BI7" s="81">
        <v>53.27</v>
      </c>
      <c r="BJ7" s="81">
        <v>370.12</v>
      </c>
      <c r="BK7" s="81">
        <v>371.65</v>
      </c>
      <c r="BL7" s="81">
        <v>397.1</v>
      </c>
      <c r="BM7" s="81">
        <v>379.91</v>
      </c>
      <c r="BN7" s="81">
        <v>386.61</v>
      </c>
      <c r="BO7" s="81">
        <v>268.07</v>
      </c>
      <c r="BP7" s="81">
        <v>91.43</v>
      </c>
      <c r="BQ7" s="81">
        <v>88.19</v>
      </c>
      <c r="BR7" s="81">
        <v>56.03</v>
      </c>
      <c r="BS7" s="81">
        <v>94.89</v>
      </c>
      <c r="BT7" s="81">
        <v>88.91</v>
      </c>
      <c r="BU7" s="81">
        <v>100.42</v>
      </c>
      <c r="BV7" s="81">
        <v>98.77</v>
      </c>
      <c r="BW7" s="81">
        <v>95.79</v>
      </c>
      <c r="BX7" s="81">
        <v>98.3</v>
      </c>
      <c r="BY7" s="81">
        <v>93.82</v>
      </c>
      <c r="BZ7" s="81">
        <v>97.47</v>
      </c>
      <c r="CA7" s="81">
        <v>177.56</v>
      </c>
      <c r="CB7" s="81">
        <v>184.68</v>
      </c>
      <c r="CC7" s="81">
        <v>194.03</v>
      </c>
      <c r="CD7" s="81">
        <v>172.07</v>
      </c>
      <c r="CE7" s="81">
        <v>184.7</v>
      </c>
      <c r="CF7" s="81">
        <v>171.67</v>
      </c>
      <c r="CG7" s="81">
        <v>173.67</v>
      </c>
      <c r="CH7" s="81">
        <v>171.13</v>
      </c>
      <c r="CI7" s="81">
        <v>173.7</v>
      </c>
      <c r="CJ7" s="81">
        <v>178.94</v>
      </c>
      <c r="CK7" s="81">
        <v>174.75</v>
      </c>
      <c r="CL7" s="81">
        <v>51.11</v>
      </c>
      <c r="CM7" s="81">
        <v>51.76</v>
      </c>
      <c r="CN7" s="81">
        <v>53.17</v>
      </c>
      <c r="CO7" s="81">
        <v>51.9</v>
      </c>
      <c r="CP7" s="81">
        <v>51.02</v>
      </c>
      <c r="CQ7" s="81">
        <v>59.74</v>
      </c>
      <c r="CR7" s="81">
        <v>59.67</v>
      </c>
      <c r="CS7" s="81">
        <v>60.12</v>
      </c>
      <c r="CT7" s="81">
        <v>60.34</v>
      </c>
      <c r="CU7" s="81">
        <v>59.54</v>
      </c>
      <c r="CV7" s="81">
        <v>59.97</v>
      </c>
      <c r="CW7" s="81">
        <v>92.46</v>
      </c>
      <c r="CX7" s="81">
        <v>92.05</v>
      </c>
      <c r="CY7" s="81">
        <v>91.34</v>
      </c>
      <c r="CZ7" s="81">
        <v>91.74</v>
      </c>
      <c r="DA7" s="81">
        <v>91.99</v>
      </c>
      <c r="DB7" s="81">
        <v>84.8</v>
      </c>
      <c r="DC7" s="81">
        <v>84.6</v>
      </c>
      <c r="DD7" s="81">
        <v>84.24</v>
      </c>
      <c r="DE7" s="81">
        <v>84.19</v>
      </c>
      <c r="DF7" s="81">
        <v>83.93</v>
      </c>
      <c r="DG7" s="81">
        <v>89.76</v>
      </c>
      <c r="DH7" s="81">
        <v>49.38</v>
      </c>
      <c r="DI7" s="81">
        <v>50.37</v>
      </c>
      <c r="DJ7" s="81">
        <v>51.49</v>
      </c>
      <c r="DK7" s="81">
        <v>56</v>
      </c>
      <c r="DL7" s="81">
        <v>57.13</v>
      </c>
      <c r="DM7" s="81">
        <v>47.66</v>
      </c>
      <c r="DN7" s="81">
        <v>48.17</v>
      </c>
      <c r="DO7" s="81">
        <v>48.83</v>
      </c>
      <c r="DP7" s="81">
        <v>49.96</v>
      </c>
      <c r="DQ7" s="81">
        <v>50.82</v>
      </c>
      <c r="DR7" s="81">
        <v>51.51</v>
      </c>
      <c r="DS7" s="81">
        <v>2.57</v>
      </c>
      <c r="DT7" s="81">
        <v>3.01</v>
      </c>
      <c r="DU7" s="81">
        <v>3.01</v>
      </c>
      <c r="DV7" s="81">
        <v>3</v>
      </c>
      <c r="DW7" s="81">
        <v>39.28</v>
      </c>
      <c r="DX7" s="81">
        <v>15.1</v>
      </c>
      <c r="DY7" s="81">
        <v>17.12</v>
      </c>
      <c r="DZ7" s="81">
        <v>18.18</v>
      </c>
      <c r="EA7" s="81">
        <v>19.32</v>
      </c>
      <c r="EB7" s="81">
        <v>21.16</v>
      </c>
      <c r="EC7" s="81">
        <v>23.75</v>
      </c>
      <c r="ED7" s="81">
        <v>0.22</v>
      </c>
      <c r="EE7" s="81">
        <v>0.27</v>
      </c>
      <c r="EF7" s="81">
        <v>0.24</v>
      </c>
      <c r="EG7" s="81">
        <v>0.59</v>
      </c>
      <c r="EH7" s="81">
        <v>0.45</v>
      </c>
      <c r="EI7" s="81">
        <v>0.57999999999999996</v>
      </c>
      <c r="EJ7" s="81">
        <v>0.54</v>
      </c>
      <c r="EK7" s="81">
        <v>0.56999999999999995</v>
      </c>
      <c r="EL7" s="81">
        <v>0.52</v>
      </c>
      <c r="EM7" s="81">
        <v>0.48</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kpc2022071</cp:lastModifiedBy>
  <dcterms:created xsi:type="dcterms:W3CDTF">2023-12-05T00:59:06Z</dcterms:created>
  <dcterms:modified xsi:type="dcterms:W3CDTF">2024-01-23T00:59:24Z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2024-01-23T00:59:24Z</vt:filetime>
  </property>
</Properties>
</file>