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HrZ4YZWTnNjb/+W3kuZeLk0/ELh1Zi1Gfsh7MErbwQwO0yxYGdSXHI40wNB4tEwqXPPz5BZfzbpFdhpVkTooA==" workbookSaltValue="oLP3pysVUeUm4wVwBEJXB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<sst xmlns="http://schemas.openxmlformats.org/spreadsheetml/2006/main" xmlns:r="http://schemas.openxmlformats.org/officeDocument/2006/relationships" count="115" uniqueCount="115">
  <si>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</si>
  <si>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</si>
  <si>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</si>
  <si>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</si>
  <si>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</si>
  <si>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</si>
  <si>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</si>
  <si>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</si>
  <si>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</si>
  <si>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</si>
  <si>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</si>
  <si>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</si>
  <si>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</si>
  <si>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</si>
  <si>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</si>
  <si>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</si>
  <si>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</si>
  <si>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</si>
  <si>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</si>
  <si>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</si>
  <si>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　建設開始年度が平成６年度であり、市で施工した管渠については法定耐用年数を経過したものはないが、ストックマネジメント計画に基づき主要管渠の調査・点検を行っている。
　また、事業開始以前に造成した団地の設備を受贈しているが、老朽化が原因とみられる不明水が増加している。法定耐用年数も踏まえ、必要に応じて管渠の更新を行っていく。
　有形固定資産減価償却率については、特に処理場の機械の償却率が高いため、現在進行している長寿命化によって改善していく予定である。</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</si>
  <si>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</si>
  <si>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</si>
  <si>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</si>
  <si>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</si>
  <si>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</si>
  <si>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</si>
  <si>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</si>
  <si>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</si>
  <si>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</si>
  <si>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</si>
  <si>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</si>
  <si>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</si>
  <si>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</si>
  <si>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</si>
  <si>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</si>
  <si>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</si>
  <si>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</si>
  <si>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</si>
  <si>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</si>
  <si>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</si>
  <si>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</si>
  <si>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</si>
  <si>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</si>
  <si>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</si>
  <si>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</si>
  <si>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</si>
  <si>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</si>
  <si>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</si>
  <si>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</si>
  <si>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</si>
  <si>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</si>
  <si>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</si>
  <si>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</si>
  <si>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</si>
  <si>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</si>
  <si>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</si>
  <si>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</si>
  <si>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</si>
  <si>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</si>
  <si>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</si>
  <si>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</si>
  <si>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</si>
  <si>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</si>
  <si>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</si>
  <si>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</si>
  <si>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</si>
  <si>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</si>
  <si>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</si>
  <si>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</si>
  <si>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</si>
  <si>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</si>
  <si>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</si>
  <si>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</si>
  <si>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</si>
  <si>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</si>
  <si>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</si>
  <si>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</si>
  <si>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</si>
  <si>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</si>
  <si>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</si>
  <si>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</si>
  <si>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</si>
  <si>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</si>
  <si>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</si>
  <si>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</si>
  <si>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</si>
  <si>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</si>
  <si>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</si>
  <si>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</si>
  <si>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</si>
  <si>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</si>
  <si>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</si>
  <si>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</si>
  <si>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</si>
  <si>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</si>
  <si>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浅口市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</si>
  <si>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</si>
  <si>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</si>
  <si>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</si>
  <si>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</si>
  <si>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</si>
  <si>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</si>
  <si>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</si>
  <si>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</si>
  <si>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</si>
  <si>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</si>
  <si>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</si>
  <si>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</si>
  <si>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</si>
  <si>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</si>
  <si>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</si>
  <si>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</si>
  <si>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使用料収入は増加傾向にあるが、一般会計からの繰入金に対する依存度も高く、流動比率が低いため、将来的な改築・更新のための財源を確保できるよう計画していく必要がある。
　また、今後の人口減少に伴い使用料収入が減少する可能性も踏まえて、短期的には水洗化率の向上、長期的には使用料改定の検討も視野に入れて収入面での強化を図るとともに、長寿命化・ストックマネジメントの実施による修繕費抑制、処理場維持管理・汚泥処理の安価な方法の検討など支出の削減にも努めていく。</t>
  </si>
  <si>
    <t>　①経常収支比率は100%を下回り、②累積欠損金比率が昨年より上昇している。また⑤経費回収率も前年度より悪化している。これは維持管理費の上昇による影響が大きく、厳しい経営状況となった。また、④企業債残高対事業規模比率は類似団体と比べて低い水準ではあるが、昨年より上昇している。
③流動比率は類似団体と比べても低く、収支の額やタイミングを意識して行動する必要があり、流動資産の比率を高められる方法を検討する必要がある。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⑥汚水処理原価も類似団体と比べて低い値になっているが、将来的には人口減少に伴い有収水量も減少する可能性が高いため、随時、投資の効率化や維持管理費の削減についての検討を行っていく。
　⑦施設利用率は平均を下回っているが、時季によっては最大処理量に一部不安があるため、安易なダウンサイジングには踏み切れない。現在、処理場の統廃合を検討中であり、今後もより効率的な運用ができる可能性を模索していく。
　⑧水洗化率は概ね類似団体と同水準であり年々増加傾向にもあるが、早期接続に向けて供用開始区域内の住民への広報を引き続き行っていく。</t>
    <rPh sb="14" eb="16">
      <t>シタマワ</t>
    </rPh>
    <rPh sb="27" eb="29">
      <t>サクネン</t>
    </rPh>
    <rPh sb="31" eb="33">
      <t>ジョウショウ</t>
    </rPh>
    <rPh sb="47" eb="50">
      <t>ゼンネンド</t>
    </rPh>
    <rPh sb="52" eb="54">
      <t>アッカ</t>
    </rPh>
    <rPh sb="62" eb="64">
      <t>イジ</t>
    </rPh>
    <rPh sb="64" eb="67">
      <t>カンリヒ</t>
    </rPh>
    <rPh sb="68" eb="70">
      <t>ジョウショウ</t>
    </rPh>
    <rPh sb="73" eb="75">
      <t>エイキョウ</t>
    </rPh>
    <rPh sb="76" eb="77">
      <t>オオ</t>
    </rPh>
    <rPh sb="80" eb="81">
      <t>キビ</t>
    </rPh>
    <rPh sb="83" eb="85">
      <t>ケイエイ</t>
    </rPh>
    <rPh sb="85" eb="87">
      <t>ジョウキョウ</t>
    </rPh>
    <rPh sb="109" eb="113">
      <t>ルイジダンタイ</t>
    </rPh>
    <rPh sb="114" eb="115">
      <t>クラ</t>
    </rPh>
    <rPh sb="127" eb="129">
      <t>サクネン</t>
    </rPh>
    <rPh sb="131" eb="133">
      <t>ジョウショウ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</si>
</sst>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1.65</c:v>
                </c:pt>
                <c:pt idx="3">
                  <c:v>0.14000000000000001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44.29</c:v>
                </c:pt>
                <c:pt idx="3">
                  <c:v>48.44</c:v>
                </c:pt>
                <c:pt idx="4">
                  <c:v>47.48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50.53</c:v>
                </c:pt>
                <c:pt idx="3">
                  <c:v>51.42</c:v>
                </c:pt>
                <c:pt idx="4">
                  <c:v>48.95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79.62</c:v>
                </c:pt>
                <c:pt idx="3">
                  <c:v>80.510000000000005</c:v>
                </c:pt>
                <c:pt idx="4">
                  <c:v>81.180000000000007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82.08</c:v>
                </c:pt>
                <c:pt idx="3">
                  <c:v>81.34</c:v>
                </c:pt>
                <c:pt idx="4">
                  <c:v>81.14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101.22</c:v>
                </c:pt>
                <c:pt idx="3">
                  <c:v>100.78</c:v>
                </c:pt>
                <c:pt idx="4">
                  <c:v>97.31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107.21</c:v>
                </c:pt>
                <c:pt idx="3">
                  <c:v>107.08</c:v>
                </c:pt>
                <c:pt idx="4">
                  <c:v>106.08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38.950000000000003</c:v>
                </c:pt>
                <c:pt idx="3">
                  <c:v>40.35</c:v>
                </c:pt>
                <c:pt idx="4">
                  <c:v>41.25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12.7</c:v>
                </c:pt>
                <c:pt idx="3">
                  <c:v>14.65</c:v>
                </c:pt>
                <c:pt idx="4">
                  <c:v>16.11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formatCode="#,##0.00;&quot;△&quot;#,##0.00">
                  <c:v>0</c:v>
                </c:pt>
                <c:pt idx="3">
                  <c:v>0.1</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5.68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43.71</c:v>
                </c:pt>
                <c:pt idx="3">
                  <c:v>45.94</c:v>
                </c:pt>
                <c:pt idx="4">
                  <c:v>29.34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23.25</c:v>
                </c:pt>
                <c:pt idx="3">
                  <c:v>20.71</c:v>
                </c:pt>
                <c:pt idx="4">
                  <c:v>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40.67</c:v>
                </c:pt>
                <c:pt idx="3">
                  <c:v>47.7</c:v>
                </c:pt>
                <c:pt idx="4">
                  <c:v>50.59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147.57</c:v>
                </c:pt>
                <c:pt idx="3">
                  <c:v>639.79</c:v>
                </c:pt>
                <c:pt idx="4">
                  <c:v>732.9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1050.51</c:v>
                </c:pt>
                <c:pt idx="3">
                  <c:v>1102.01</c:v>
                </c:pt>
                <c:pt idx="4">
                  <c:v>987.36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98.97</c:v>
                </c:pt>
                <c:pt idx="3">
                  <c:v>99.65</c:v>
                </c:pt>
                <c:pt idx="4">
                  <c:v>89.83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82.65</c:v>
                </c:pt>
                <c:pt idx="3">
                  <c:v>82.55</c:v>
                </c:pt>
                <c:pt idx="4">
                  <c:v>83.55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162.30000000000001</c:v>
                </c:pt>
                <c:pt idx="3">
                  <c:v>161.77000000000001</c:v>
                </c:pt>
                <c:pt idx="4">
                  <c:v>180.64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186.3</c:v>
                </c:pt>
                <c:pt idx="3">
                  <c:v>188.38</c:v>
                </c:pt>
                <c:pt idx="4">
                  <c:v>185.98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3" workbookViewId="0">
      <selection activeCell="BJ16" sqref="BJ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浅口市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33382</v>
      </c>
      <c r="AM8" s="21"/>
      <c r="AN8" s="21"/>
      <c r="AO8" s="21"/>
      <c r="AP8" s="21"/>
      <c r="AQ8" s="21"/>
      <c r="AR8" s="21"/>
      <c r="AS8" s="21"/>
      <c r="AT8" s="7">
        <f>データ!T6</f>
        <v>66.459999999999994</v>
      </c>
      <c r="AU8" s="7"/>
      <c r="AV8" s="7"/>
      <c r="AW8" s="7"/>
      <c r="AX8" s="7"/>
      <c r="AY8" s="7"/>
      <c r="AZ8" s="7"/>
      <c r="BA8" s="7"/>
      <c r="BB8" s="7">
        <f>データ!U6</f>
        <v>502.29</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60.93</v>
      </c>
      <c r="J10" s="7"/>
      <c r="K10" s="7"/>
      <c r="L10" s="7"/>
      <c r="M10" s="7"/>
      <c r="N10" s="7"/>
      <c r="O10" s="7"/>
      <c r="P10" s="7">
        <f>データ!P6</f>
        <v>64.59</v>
      </c>
      <c r="Q10" s="7"/>
      <c r="R10" s="7"/>
      <c r="S10" s="7"/>
      <c r="T10" s="7"/>
      <c r="U10" s="7"/>
      <c r="V10" s="7"/>
      <c r="W10" s="7">
        <f>データ!Q6</f>
        <v>98.95</v>
      </c>
      <c r="X10" s="7"/>
      <c r="Y10" s="7"/>
      <c r="Z10" s="7"/>
      <c r="AA10" s="7"/>
      <c r="AB10" s="7"/>
      <c r="AC10" s="7"/>
      <c r="AD10" s="21">
        <f>データ!R6</f>
        <v>3260</v>
      </c>
      <c r="AE10" s="21"/>
      <c r="AF10" s="21"/>
      <c r="AG10" s="21"/>
      <c r="AH10" s="21"/>
      <c r="AI10" s="21"/>
      <c r="AJ10" s="21"/>
      <c r="AK10" s="2"/>
      <c r="AL10" s="21">
        <f>データ!V6</f>
        <v>21466</v>
      </c>
      <c r="AM10" s="21"/>
      <c r="AN10" s="21"/>
      <c r="AO10" s="21"/>
      <c r="AP10" s="21"/>
      <c r="AQ10" s="21"/>
      <c r="AR10" s="21"/>
      <c r="AS10" s="21"/>
      <c r="AT10" s="7">
        <f>データ!W6</f>
        <v>7.67</v>
      </c>
      <c r="AU10" s="7"/>
      <c r="AV10" s="7"/>
      <c r="AW10" s="7"/>
      <c r="AX10" s="7"/>
      <c r="AY10" s="7"/>
      <c r="AZ10" s="7"/>
      <c r="BA10" s="7"/>
      <c r="BB10" s="7">
        <f>データ!X6</f>
        <v>2798.7</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20</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32</v>
      </c>
      <c r="M84" s="12" t="s">
        <v>36</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pBAtHnvGmiH2RGYVLSkt4qpNFMSIG8n/NNVg6SImyhrRxMDNKj1r0k6J4NanAf5xvLJ0kKPMQdxPHzS2p2Izg==" saltValue="v0dOd8lWhbkP0ATZEV9B1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33</v>
      </c>
      <c r="C3" s="58" t="s">
        <v>57</v>
      </c>
      <c r="D3" s="58" t="s">
        <v>58</v>
      </c>
      <c r="E3" s="58" t="s">
        <v>5</v>
      </c>
      <c r="F3" s="58" t="s">
        <v>4</v>
      </c>
      <c r="G3" s="58" t="s">
        <v>25</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43</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332160</v>
      </c>
      <c r="D6" s="61">
        <f t="shared" si="1"/>
        <v>46</v>
      </c>
      <c r="E6" s="61">
        <f t="shared" si="1"/>
        <v>17</v>
      </c>
      <c r="F6" s="61">
        <f t="shared" si="1"/>
        <v>1</v>
      </c>
      <c r="G6" s="61">
        <f t="shared" si="1"/>
        <v>0</v>
      </c>
      <c r="H6" s="61" t="str">
        <f t="shared" si="1"/>
        <v>岡山県　浅口市</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60.93</v>
      </c>
      <c r="P6" s="70">
        <f t="shared" si="1"/>
        <v>64.59</v>
      </c>
      <c r="Q6" s="70">
        <f t="shared" si="1"/>
        <v>98.95</v>
      </c>
      <c r="R6" s="70">
        <f t="shared" si="1"/>
        <v>3260</v>
      </c>
      <c r="S6" s="70">
        <f t="shared" si="1"/>
        <v>33382</v>
      </c>
      <c r="T6" s="70">
        <f t="shared" si="1"/>
        <v>66.459999999999994</v>
      </c>
      <c r="U6" s="70">
        <f t="shared" si="1"/>
        <v>502.29</v>
      </c>
      <c r="V6" s="70">
        <f t="shared" si="1"/>
        <v>21466</v>
      </c>
      <c r="W6" s="70">
        <f t="shared" si="1"/>
        <v>7.67</v>
      </c>
      <c r="X6" s="70">
        <f t="shared" si="1"/>
        <v>2798.7</v>
      </c>
      <c r="Y6" s="78" t="str">
        <f t="shared" ref="Y6:AH6" si="2">IF(Y7="",NA(),Y7)</f>
        <v>-</v>
      </c>
      <c r="Z6" s="78" t="str">
        <f t="shared" si="2"/>
        <v>-</v>
      </c>
      <c r="AA6" s="78">
        <f t="shared" si="2"/>
        <v>101.22</v>
      </c>
      <c r="AB6" s="78">
        <f t="shared" si="2"/>
        <v>100.78</v>
      </c>
      <c r="AC6" s="78">
        <f t="shared" si="2"/>
        <v>97.31</v>
      </c>
      <c r="AD6" s="78" t="str">
        <f t="shared" si="2"/>
        <v>-</v>
      </c>
      <c r="AE6" s="78" t="str">
        <f t="shared" si="2"/>
        <v>-</v>
      </c>
      <c r="AF6" s="78">
        <f t="shared" si="2"/>
        <v>107.21</v>
      </c>
      <c r="AG6" s="78">
        <f t="shared" si="2"/>
        <v>107.08</v>
      </c>
      <c r="AH6" s="78">
        <f t="shared" si="2"/>
        <v>106.08</v>
      </c>
      <c r="AI6" s="70" t="str">
        <f>IF(AI7="","",IF(AI7="-","【-】","【"&amp;SUBSTITUTE(TEXT(AI7,"#,##0.00"),"-","△")&amp;"】"))</f>
        <v>【106.11】</v>
      </c>
      <c r="AJ6" s="78" t="str">
        <f t="shared" ref="AJ6:AS6" si="3">IF(AJ7="",NA(),AJ7)</f>
        <v>-</v>
      </c>
      <c r="AK6" s="78" t="str">
        <f t="shared" si="3"/>
        <v>-</v>
      </c>
      <c r="AL6" s="70">
        <f t="shared" si="3"/>
        <v>0</v>
      </c>
      <c r="AM6" s="70">
        <f t="shared" si="3"/>
        <v>0</v>
      </c>
      <c r="AN6" s="78">
        <f t="shared" si="3"/>
        <v>5.68</v>
      </c>
      <c r="AO6" s="78" t="str">
        <f t="shared" si="3"/>
        <v>-</v>
      </c>
      <c r="AP6" s="78" t="str">
        <f t="shared" si="3"/>
        <v>-</v>
      </c>
      <c r="AQ6" s="78">
        <f t="shared" si="3"/>
        <v>43.71</v>
      </c>
      <c r="AR6" s="78">
        <f t="shared" si="3"/>
        <v>45.94</v>
      </c>
      <c r="AS6" s="78">
        <f t="shared" si="3"/>
        <v>29.34</v>
      </c>
      <c r="AT6" s="70" t="str">
        <f>IF(AT7="","",IF(AT7="-","【-】","【"&amp;SUBSTITUTE(TEXT(AT7,"#,##0.00"),"-","△")&amp;"】"))</f>
        <v>【3.15】</v>
      </c>
      <c r="AU6" s="78" t="str">
        <f t="shared" ref="AU6:BD6" si="4">IF(AU7="",NA(),AU7)</f>
        <v>-</v>
      </c>
      <c r="AV6" s="78" t="str">
        <f t="shared" si="4"/>
        <v>-</v>
      </c>
      <c r="AW6" s="78">
        <f t="shared" si="4"/>
        <v>23.25</v>
      </c>
      <c r="AX6" s="78">
        <f t="shared" si="4"/>
        <v>20.71</v>
      </c>
      <c r="AY6" s="78">
        <f t="shared" si="4"/>
        <v>29.3</v>
      </c>
      <c r="AZ6" s="78" t="str">
        <f t="shared" si="4"/>
        <v>-</v>
      </c>
      <c r="BA6" s="78" t="str">
        <f t="shared" si="4"/>
        <v>-</v>
      </c>
      <c r="BB6" s="78">
        <f t="shared" si="4"/>
        <v>40.67</v>
      </c>
      <c r="BC6" s="78">
        <f t="shared" si="4"/>
        <v>47.7</v>
      </c>
      <c r="BD6" s="78">
        <f t="shared" si="4"/>
        <v>50.59</v>
      </c>
      <c r="BE6" s="70" t="str">
        <f>IF(BE7="","",IF(BE7="-","【-】","【"&amp;SUBSTITUTE(TEXT(BE7,"#,##0.00"),"-","△")&amp;"】"))</f>
        <v>【73.44】</v>
      </c>
      <c r="BF6" s="78" t="str">
        <f t="shared" ref="BF6:BO6" si="5">IF(BF7="",NA(),BF7)</f>
        <v>-</v>
      </c>
      <c r="BG6" s="78" t="str">
        <f t="shared" si="5"/>
        <v>-</v>
      </c>
      <c r="BH6" s="78">
        <f t="shared" si="5"/>
        <v>147.57</v>
      </c>
      <c r="BI6" s="78">
        <f t="shared" si="5"/>
        <v>639.79</v>
      </c>
      <c r="BJ6" s="78">
        <f t="shared" si="5"/>
        <v>732.9</v>
      </c>
      <c r="BK6" s="78" t="str">
        <f t="shared" si="5"/>
        <v>-</v>
      </c>
      <c r="BL6" s="78" t="str">
        <f t="shared" si="5"/>
        <v>-</v>
      </c>
      <c r="BM6" s="78">
        <f t="shared" si="5"/>
        <v>1050.51</v>
      </c>
      <c r="BN6" s="78">
        <f t="shared" si="5"/>
        <v>1102.01</v>
      </c>
      <c r="BO6" s="78">
        <f t="shared" si="5"/>
        <v>987.36</v>
      </c>
      <c r="BP6" s="70" t="str">
        <f>IF(BP7="","",IF(BP7="-","【-】","【"&amp;SUBSTITUTE(TEXT(BP7,"#,##0.00"),"-","△")&amp;"】"))</f>
        <v>【652.82】</v>
      </c>
      <c r="BQ6" s="78" t="str">
        <f t="shared" ref="BQ6:BZ6" si="6">IF(BQ7="",NA(),BQ7)</f>
        <v>-</v>
      </c>
      <c r="BR6" s="78" t="str">
        <f t="shared" si="6"/>
        <v>-</v>
      </c>
      <c r="BS6" s="78">
        <f t="shared" si="6"/>
        <v>98.97</v>
      </c>
      <c r="BT6" s="78">
        <f t="shared" si="6"/>
        <v>99.65</v>
      </c>
      <c r="BU6" s="78">
        <f t="shared" si="6"/>
        <v>89.83</v>
      </c>
      <c r="BV6" s="78" t="str">
        <f t="shared" si="6"/>
        <v>-</v>
      </c>
      <c r="BW6" s="78" t="str">
        <f t="shared" si="6"/>
        <v>-</v>
      </c>
      <c r="BX6" s="78">
        <f t="shared" si="6"/>
        <v>82.65</v>
      </c>
      <c r="BY6" s="78">
        <f t="shared" si="6"/>
        <v>82.55</v>
      </c>
      <c r="BZ6" s="78">
        <f t="shared" si="6"/>
        <v>83.55</v>
      </c>
      <c r="CA6" s="70" t="str">
        <f>IF(CA7="","",IF(CA7="-","【-】","【"&amp;SUBSTITUTE(TEXT(CA7,"#,##0.00"),"-","△")&amp;"】"))</f>
        <v>【97.61】</v>
      </c>
      <c r="CB6" s="78" t="str">
        <f t="shared" ref="CB6:CK6" si="7">IF(CB7="",NA(),CB7)</f>
        <v>-</v>
      </c>
      <c r="CC6" s="78" t="str">
        <f t="shared" si="7"/>
        <v>-</v>
      </c>
      <c r="CD6" s="78">
        <f t="shared" si="7"/>
        <v>162.30000000000001</v>
      </c>
      <c r="CE6" s="78">
        <f t="shared" si="7"/>
        <v>161.77000000000001</v>
      </c>
      <c r="CF6" s="78">
        <f t="shared" si="7"/>
        <v>180.64</v>
      </c>
      <c r="CG6" s="78" t="str">
        <f t="shared" si="7"/>
        <v>-</v>
      </c>
      <c r="CH6" s="78" t="str">
        <f t="shared" si="7"/>
        <v>-</v>
      </c>
      <c r="CI6" s="78">
        <f t="shared" si="7"/>
        <v>186.3</v>
      </c>
      <c r="CJ6" s="78">
        <f t="shared" si="7"/>
        <v>188.38</v>
      </c>
      <c r="CK6" s="78">
        <f t="shared" si="7"/>
        <v>185.98</v>
      </c>
      <c r="CL6" s="70" t="str">
        <f>IF(CL7="","",IF(CL7="-","【-】","【"&amp;SUBSTITUTE(TEXT(CL7,"#,##0.00"),"-","△")&amp;"】"))</f>
        <v>【138.29】</v>
      </c>
      <c r="CM6" s="78" t="str">
        <f t="shared" ref="CM6:CV6" si="8">IF(CM7="",NA(),CM7)</f>
        <v>-</v>
      </c>
      <c r="CN6" s="78" t="str">
        <f t="shared" si="8"/>
        <v>-</v>
      </c>
      <c r="CO6" s="78">
        <f t="shared" si="8"/>
        <v>44.29</v>
      </c>
      <c r="CP6" s="78">
        <f t="shared" si="8"/>
        <v>48.44</v>
      </c>
      <c r="CQ6" s="78">
        <f t="shared" si="8"/>
        <v>47.48</v>
      </c>
      <c r="CR6" s="78" t="str">
        <f t="shared" si="8"/>
        <v>-</v>
      </c>
      <c r="CS6" s="78" t="str">
        <f t="shared" si="8"/>
        <v>-</v>
      </c>
      <c r="CT6" s="78">
        <f t="shared" si="8"/>
        <v>50.53</v>
      </c>
      <c r="CU6" s="78">
        <f t="shared" si="8"/>
        <v>51.42</v>
      </c>
      <c r="CV6" s="78">
        <f t="shared" si="8"/>
        <v>48.95</v>
      </c>
      <c r="CW6" s="70" t="str">
        <f>IF(CW7="","",IF(CW7="-","【-】","【"&amp;SUBSTITUTE(TEXT(CW7,"#,##0.00"),"-","△")&amp;"】"))</f>
        <v>【59.10】</v>
      </c>
      <c r="CX6" s="78" t="str">
        <f t="shared" ref="CX6:DG6" si="9">IF(CX7="",NA(),CX7)</f>
        <v>-</v>
      </c>
      <c r="CY6" s="78" t="str">
        <f t="shared" si="9"/>
        <v>-</v>
      </c>
      <c r="CZ6" s="78">
        <f t="shared" si="9"/>
        <v>79.62</v>
      </c>
      <c r="DA6" s="78">
        <f t="shared" si="9"/>
        <v>80.510000000000005</v>
      </c>
      <c r="DB6" s="78">
        <f t="shared" si="9"/>
        <v>81.180000000000007</v>
      </c>
      <c r="DC6" s="78" t="str">
        <f t="shared" si="9"/>
        <v>-</v>
      </c>
      <c r="DD6" s="78" t="str">
        <f t="shared" si="9"/>
        <v>-</v>
      </c>
      <c r="DE6" s="78">
        <f t="shared" si="9"/>
        <v>82.08</v>
      </c>
      <c r="DF6" s="78">
        <f t="shared" si="9"/>
        <v>81.34</v>
      </c>
      <c r="DG6" s="78">
        <f t="shared" si="9"/>
        <v>81.14</v>
      </c>
      <c r="DH6" s="70" t="str">
        <f>IF(DH7="","",IF(DH7="-","【-】","【"&amp;SUBSTITUTE(TEXT(DH7,"#,##0.00"),"-","△")&amp;"】"))</f>
        <v>【95.82】</v>
      </c>
      <c r="DI6" s="78" t="str">
        <f t="shared" ref="DI6:DR6" si="10">IF(DI7="",NA(),DI7)</f>
        <v>-</v>
      </c>
      <c r="DJ6" s="78" t="str">
        <f t="shared" si="10"/>
        <v>-</v>
      </c>
      <c r="DK6" s="78">
        <f t="shared" si="10"/>
        <v>38.950000000000003</v>
      </c>
      <c r="DL6" s="78">
        <f t="shared" si="10"/>
        <v>40.35</v>
      </c>
      <c r="DM6" s="78">
        <f t="shared" si="10"/>
        <v>41.25</v>
      </c>
      <c r="DN6" s="78" t="str">
        <f t="shared" si="10"/>
        <v>-</v>
      </c>
      <c r="DO6" s="78" t="str">
        <f t="shared" si="10"/>
        <v>-</v>
      </c>
      <c r="DP6" s="78">
        <f t="shared" si="10"/>
        <v>12.7</v>
      </c>
      <c r="DQ6" s="78">
        <f t="shared" si="10"/>
        <v>14.65</v>
      </c>
      <c r="DR6" s="78">
        <f t="shared" si="10"/>
        <v>16.11</v>
      </c>
      <c r="DS6" s="70" t="str">
        <f>IF(DS7="","",IF(DS7="-","【-】","【"&amp;SUBSTITUTE(TEXT(DS7,"#,##0.00"),"-","△")&amp;"】"))</f>
        <v>【39.74】</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8">
        <f t="shared" si="11"/>
        <v>0.1</v>
      </c>
      <c r="EC6" s="78">
        <f t="shared" si="11"/>
        <v>0.17</v>
      </c>
      <c r="ED6" s="70" t="str">
        <f>IF(ED7="","",IF(ED7="-","【-】","【"&amp;SUBSTITUTE(TEXT(ED7,"#,##0.00"),"-","△")&amp;"】"))</f>
        <v>【7.62】</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1.65</v>
      </c>
      <c r="EM6" s="78">
        <f t="shared" si="12"/>
        <v>0.14000000000000001</v>
      </c>
      <c r="EN6" s="78">
        <f t="shared" si="12"/>
        <v>8.e-002</v>
      </c>
      <c r="EO6" s="70" t="str">
        <f>IF(EO7="","",IF(EO7="-","【-】","【"&amp;SUBSTITUTE(TEXT(EO7,"#,##0.00"),"-","△")&amp;"】"))</f>
        <v>【0.23】</v>
      </c>
    </row>
    <row r="7" spans="1:148" s="55" customFormat="1">
      <c r="A7" s="56"/>
      <c r="B7" s="62">
        <v>2022</v>
      </c>
      <c r="C7" s="62">
        <v>332160</v>
      </c>
      <c r="D7" s="62">
        <v>46</v>
      </c>
      <c r="E7" s="62">
        <v>17</v>
      </c>
      <c r="F7" s="62">
        <v>1</v>
      </c>
      <c r="G7" s="62">
        <v>0</v>
      </c>
      <c r="H7" s="62" t="s">
        <v>96</v>
      </c>
      <c r="I7" s="62" t="s">
        <v>97</v>
      </c>
      <c r="J7" s="62" t="s">
        <v>98</v>
      </c>
      <c r="K7" s="62" t="s">
        <v>99</v>
      </c>
      <c r="L7" s="62" t="s">
        <v>100</v>
      </c>
      <c r="M7" s="62" t="s">
        <v>101</v>
      </c>
      <c r="N7" s="71" t="s">
        <v>102</v>
      </c>
      <c r="O7" s="71">
        <v>60.93</v>
      </c>
      <c r="P7" s="71">
        <v>64.59</v>
      </c>
      <c r="Q7" s="71">
        <v>98.95</v>
      </c>
      <c r="R7" s="71">
        <v>3260</v>
      </c>
      <c r="S7" s="71">
        <v>33382</v>
      </c>
      <c r="T7" s="71">
        <v>66.459999999999994</v>
      </c>
      <c r="U7" s="71">
        <v>502.29</v>
      </c>
      <c r="V7" s="71">
        <v>21466</v>
      </c>
      <c r="W7" s="71">
        <v>7.67</v>
      </c>
      <c r="X7" s="71">
        <v>2798.7</v>
      </c>
      <c r="Y7" s="71" t="s">
        <v>102</v>
      </c>
      <c r="Z7" s="71" t="s">
        <v>102</v>
      </c>
      <c r="AA7" s="71">
        <v>101.22</v>
      </c>
      <c r="AB7" s="71">
        <v>100.78</v>
      </c>
      <c r="AC7" s="71">
        <v>97.31</v>
      </c>
      <c r="AD7" s="71" t="s">
        <v>102</v>
      </c>
      <c r="AE7" s="71" t="s">
        <v>102</v>
      </c>
      <c r="AF7" s="71">
        <v>107.21</v>
      </c>
      <c r="AG7" s="71">
        <v>107.08</v>
      </c>
      <c r="AH7" s="71">
        <v>106.08</v>
      </c>
      <c r="AI7" s="71">
        <v>106.11</v>
      </c>
      <c r="AJ7" s="71" t="s">
        <v>102</v>
      </c>
      <c r="AK7" s="71" t="s">
        <v>102</v>
      </c>
      <c r="AL7" s="71">
        <v>0</v>
      </c>
      <c r="AM7" s="71">
        <v>0</v>
      </c>
      <c r="AN7" s="71">
        <v>5.68</v>
      </c>
      <c r="AO7" s="71" t="s">
        <v>102</v>
      </c>
      <c r="AP7" s="71" t="s">
        <v>102</v>
      </c>
      <c r="AQ7" s="71">
        <v>43.71</v>
      </c>
      <c r="AR7" s="71">
        <v>45.94</v>
      </c>
      <c r="AS7" s="71">
        <v>29.34</v>
      </c>
      <c r="AT7" s="71">
        <v>3.15</v>
      </c>
      <c r="AU7" s="71" t="s">
        <v>102</v>
      </c>
      <c r="AV7" s="71" t="s">
        <v>102</v>
      </c>
      <c r="AW7" s="71">
        <v>23.25</v>
      </c>
      <c r="AX7" s="71">
        <v>20.71</v>
      </c>
      <c r="AY7" s="71">
        <v>29.3</v>
      </c>
      <c r="AZ7" s="71" t="s">
        <v>102</v>
      </c>
      <c r="BA7" s="71" t="s">
        <v>102</v>
      </c>
      <c r="BB7" s="71">
        <v>40.67</v>
      </c>
      <c r="BC7" s="71">
        <v>47.7</v>
      </c>
      <c r="BD7" s="71">
        <v>50.59</v>
      </c>
      <c r="BE7" s="71">
        <v>73.44</v>
      </c>
      <c r="BF7" s="71" t="s">
        <v>102</v>
      </c>
      <c r="BG7" s="71" t="s">
        <v>102</v>
      </c>
      <c r="BH7" s="71">
        <v>147.57</v>
      </c>
      <c r="BI7" s="71">
        <v>639.79</v>
      </c>
      <c r="BJ7" s="71">
        <v>732.9</v>
      </c>
      <c r="BK7" s="71" t="s">
        <v>102</v>
      </c>
      <c r="BL7" s="71" t="s">
        <v>102</v>
      </c>
      <c r="BM7" s="71">
        <v>1050.51</v>
      </c>
      <c r="BN7" s="71">
        <v>1102.01</v>
      </c>
      <c r="BO7" s="71">
        <v>987.36</v>
      </c>
      <c r="BP7" s="71">
        <v>652.82000000000005</v>
      </c>
      <c r="BQ7" s="71" t="s">
        <v>102</v>
      </c>
      <c r="BR7" s="71" t="s">
        <v>102</v>
      </c>
      <c r="BS7" s="71">
        <v>98.97</v>
      </c>
      <c r="BT7" s="71">
        <v>99.65</v>
      </c>
      <c r="BU7" s="71">
        <v>89.83</v>
      </c>
      <c r="BV7" s="71" t="s">
        <v>102</v>
      </c>
      <c r="BW7" s="71" t="s">
        <v>102</v>
      </c>
      <c r="BX7" s="71">
        <v>82.65</v>
      </c>
      <c r="BY7" s="71">
        <v>82.55</v>
      </c>
      <c r="BZ7" s="71">
        <v>83.55</v>
      </c>
      <c r="CA7" s="71">
        <v>97.61</v>
      </c>
      <c r="CB7" s="71" t="s">
        <v>102</v>
      </c>
      <c r="CC7" s="71" t="s">
        <v>102</v>
      </c>
      <c r="CD7" s="71">
        <v>162.30000000000001</v>
      </c>
      <c r="CE7" s="71">
        <v>161.77000000000001</v>
      </c>
      <c r="CF7" s="71">
        <v>180.64</v>
      </c>
      <c r="CG7" s="71" t="s">
        <v>102</v>
      </c>
      <c r="CH7" s="71" t="s">
        <v>102</v>
      </c>
      <c r="CI7" s="71">
        <v>186.3</v>
      </c>
      <c r="CJ7" s="71">
        <v>188.38</v>
      </c>
      <c r="CK7" s="71">
        <v>185.98</v>
      </c>
      <c r="CL7" s="71">
        <v>138.29</v>
      </c>
      <c r="CM7" s="71" t="s">
        <v>102</v>
      </c>
      <c r="CN7" s="71" t="s">
        <v>102</v>
      </c>
      <c r="CO7" s="71">
        <v>44.29</v>
      </c>
      <c r="CP7" s="71">
        <v>48.44</v>
      </c>
      <c r="CQ7" s="71">
        <v>47.48</v>
      </c>
      <c r="CR7" s="71" t="s">
        <v>102</v>
      </c>
      <c r="CS7" s="71" t="s">
        <v>102</v>
      </c>
      <c r="CT7" s="71">
        <v>50.53</v>
      </c>
      <c r="CU7" s="71">
        <v>51.42</v>
      </c>
      <c r="CV7" s="71">
        <v>48.95</v>
      </c>
      <c r="CW7" s="71">
        <v>59.1</v>
      </c>
      <c r="CX7" s="71" t="s">
        <v>102</v>
      </c>
      <c r="CY7" s="71" t="s">
        <v>102</v>
      </c>
      <c r="CZ7" s="71">
        <v>79.62</v>
      </c>
      <c r="DA7" s="71">
        <v>80.510000000000005</v>
      </c>
      <c r="DB7" s="71">
        <v>81.180000000000007</v>
      </c>
      <c r="DC7" s="71" t="s">
        <v>102</v>
      </c>
      <c r="DD7" s="71" t="s">
        <v>102</v>
      </c>
      <c r="DE7" s="71">
        <v>82.08</v>
      </c>
      <c r="DF7" s="71">
        <v>81.34</v>
      </c>
      <c r="DG7" s="71">
        <v>81.14</v>
      </c>
      <c r="DH7" s="71">
        <v>95.82</v>
      </c>
      <c r="DI7" s="71" t="s">
        <v>102</v>
      </c>
      <c r="DJ7" s="71" t="s">
        <v>102</v>
      </c>
      <c r="DK7" s="71">
        <v>38.950000000000003</v>
      </c>
      <c r="DL7" s="71">
        <v>40.35</v>
      </c>
      <c r="DM7" s="71">
        <v>41.25</v>
      </c>
      <c r="DN7" s="71" t="s">
        <v>102</v>
      </c>
      <c r="DO7" s="71" t="s">
        <v>102</v>
      </c>
      <c r="DP7" s="71">
        <v>12.7</v>
      </c>
      <c r="DQ7" s="71">
        <v>14.65</v>
      </c>
      <c r="DR7" s="71">
        <v>16.11</v>
      </c>
      <c r="DS7" s="71">
        <v>39.74</v>
      </c>
      <c r="DT7" s="71" t="s">
        <v>102</v>
      </c>
      <c r="DU7" s="71" t="s">
        <v>102</v>
      </c>
      <c r="DV7" s="71">
        <v>0</v>
      </c>
      <c r="DW7" s="71">
        <v>0</v>
      </c>
      <c r="DX7" s="71">
        <v>0</v>
      </c>
      <c r="DY7" s="71" t="s">
        <v>102</v>
      </c>
      <c r="DZ7" s="71" t="s">
        <v>102</v>
      </c>
      <c r="EA7" s="71">
        <v>0</v>
      </c>
      <c r="EB7" s="71">
        <v>0.1</v>
      </c>
      <c r="EC7" s="71">
        <v>0.17</v>
      </c>
      <c r="ED7" s="71">
        <v>7.62</v>
      </c>
      <c r="EE7" s="71" t="s">
        <v>102</v>
      </c>
      <c r="EF7" s="71" t="s">
        <v>102</v>
      </c>
      <c r="EG7" s="71">
        <v>0</v>
      </c>
      <c r="EH7" s="71">
        <v>0</v>
      </c>
      <c r="EI7" s="71">
        <v>0</v>
      </c>
      <c r="EJ7" s="71" t="s">
        <v>102</v>
      </c>
      <c r="EK7" s="71" t="s">
        <v>102</v>
      </c>
      <c r="EL7" s="71">
        <v>1.65</v>
      </c>
      <c r="EM7" s="71">
        <v>0.14000000000000001</v>
      </c>
      <c r="EN7" s="71">
        <v>8.e-002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kpc2022088</cp:lastModifiedBy>
  <dcterms:created xsi:type="dcterms:W3CDTF">2023-12-12T00:50:15Z</dcterms:created>
  <dcterms:modified xsi:type="dcterms:W3CDTF">2024-01-22T07:49:24Z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2024-01-22T07:49:24Z</vt:filetime>
  </property>
</Properties>
</file>