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tulfs01\Asakuchi_City_Office\01文書管理\2024年度\10企画財政部\10財政課\02_契約管財係\１２＿建設業者等の資格審査に関すること\R7受付\01要綱・書式R07\書式・物品・役務R07\"/>
    </mc:Choice>
  </mc:AlternateContent>
  <workbookProtection workbookAlgorithmName="SHA-512" workbookHashValue="FERZSPIE8Ma85GuEsdKx6SQ8FKybQJaNDDynqFZu/rB91tVtt7EvybnQaan0FaHihiTDLwZMfBPhnQNe76gHnQ==" workbookSaltValue="cqcfWr5jBvAP9SiaAqUI2g==" workbookSpinCount="100000" lockStructure="1"/>
  <bookViews>
    <workbookView xWindow="1950" yWindow="1950" windowWidth="22245" windowHeight="14235"/>
  </bookViews>
  <sheets>
    <sheet name="入力シート" sheetId="1" r:id="rId1"/>
    <sheet name="settings" sheetId="2" state="hidden" r:id="rId2"/>
  </sheets>
  <definedNames>
    <definedName name="_xlnm.Print_Titles" localSheetId="0">入力シート!$1:$1</definedName>
    <definedName name="希望">入力シート!$A$188</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6" i="1" l="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76"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AB195" i="1"/>
  <c r="AB194" i="1"/>
  <c r="AB193" i="1"/>
  <c r="AB192" i="1"/>
  <c r="AB191" i="1"/>
  <c r="AB190" i="1"/>
  <c r="AB189" i="1"/>
  <c r="D114" i="1" l="1"/>
  <c r="D116" i="1" s="1"/>
  <c r="D118" i="1" s="1"/>
  <c r="D120" i="1" s="1"/>
  <c r="D122" i="1" s="1"/>
  <c r="D124" i="1" s="1"/>
  <c r="D126" i="1" s="1"/>
  <c r="A2" i="2" l="1"/>
  <c r="A1" i="2"/>
</calcChain>
</file>

<file path=xl/sharedStrings.xml><?xml version="1.0" encoding="utf-8"?>
<sst xmlns="http://schemas.openxmlformats.org/spreadsheetml/2006/main" count="317" uniqueCount="257">
  <si>
    <t>営業年数</t>
    <rPh sb="0" eb="2">
      <t>エイギョウ</t>
    </rPh>
    <rPh sb="2" eb="4">
      <t>ネンスウ</t>
    </rPh>
    <phoneticPr fontId="6"/>
  </si>
  <si>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</si>
  <si>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</si>
  <si>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</si>
  <si>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</si>
  <si>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</si>
  <si>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t>年</t>
    <rPh sb="0" eb="1">
      <t>ネン</t>
    </rPh>
    <phoneticPr fontId="5"/>
  </si>
  <si>
    <t>希望する資格の種類等</t>
    <rPh sb="0" eb="2">
      <t>キボウ</t>
    </rPh>
    <rPh sb="4" eb="6">
      <t>シカク</t>
    </rPh>
    <rPh sb="7" eb="9">
      <t>シュルイ</t>
    </rPh>
    <rPh sb="9" eb="10">
      <t>トウ</t>
    </rPh>
    <phoneticPr fontId="6"/>
  </si>
  <si>
    <t>F.業種情報</t>
    <rPh sb="2" eb="4">
      <t>ギョウシュ</t>
    </rPh>
    <rPh sb="4" eb="6">
      <t>ジョウホウ</t>
    </rPh>
    <phoneticPr fontId="5"/>
  </si>
  <si>
    <t>その他</t>
  </si>
  <si>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</si>
  <si>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</si>
  <si>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</si>
  <si>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</si>
  <si>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</si>
  <si>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</si>
  <si>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</si>
  <si>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</si>
  <si>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</si>
  <si>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</si>
  <si>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</si>
  <si>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</si>
  <si>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</si>
  <si>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</si>
  <si>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</si>
  <si>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</si>
  <si>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</si>
  <si>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</si>
  <si>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</si>
  <si>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</si>
  <si>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</si>
  <si>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</si>
  <si>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</si>
  <si>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</si>
  <si>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</si>
  <si>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</si>
  <si>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</si>
  <si>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</si>
  <si>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</si>
  <si>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</si>
  <si>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</si>
  <si>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</si>
  <si>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</si>
  <si>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</si>
  <si>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</si>
  <si>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</si>
  <si>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</si>
  <si>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</si>
  <si>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</si>
  <si>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</si>
  <si>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</si>
  <si>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</si>
  <si>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</si>
  <si>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</si>
  <si>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</si>
  <si>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</si>
  <si>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</si>
  <si>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</si>
  <si>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</si>
  <si>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</si>
  <si>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</si>
  <si>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</si>
  <si>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例)株式会社鈴木組　中国営業所
正式名称で入力してください。支店・営業所名は、１文字空けて入力してください。</t>
    <rPh sb="10" eb="12">
      <t>チュウゴク</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</si>
  <si>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例)カブシキガイシャスズキグミ　チュウゴクエイギョウショ
正式名称を全角カタカナで入力してください。支店・営業所名は、１文字空けて入力してください。</t>
    <phoneticPr fontId="5"/>
  </si>
  <si>
    <t>営業品目</t>
    <phoneticPr fontId="23"/>
  </si>
  <si>
    <t>希望
順位</t>
    <rPh sb="0" eb="2">
      <t>キボウ</t>
    </rPh>
    <rPh sb="3" eb="5">
      <t>ジュンイ</t>
    </rPh>
    <phoneticPr fontId="23"/>
  </si>
  <si>
    <t>主要取扱品目・業務内容</t>
    <rPh sb="0" eb="2">
      <t>シュヨウ</t>
    </rPh>
    <rPh sb="2" eb="4">
      <t>トリアツカ</t>
    </rPh>
    <rPh sb="4" eb="6">
      <t>ヒンモク</t>
    </rPh>
    <rPh sb="7" eb="9">
      <t>ギョウム</t>
    </rPh>
    <rPh sb="9" eb="11">
      <t>ナイヨウ</t>
    </rPh>
    <phoneticPr fontId="24"/>
  </si>
  <si>
    <t>取引メーカー名</t>
  </si>
  <si>
    <t>許可書・届書・資格書等</t>
  </si>
  <si>
    <t>備考</t>
  </si>
  <si>
    <t>文具</t>
    <rPh sb="0" eb="1">
      <t>ブン</t>
    </rPh>
    <rPh sb="1" eb="2">
      <t>グ</t>
    </rPh>
    <phoneticPr fontId="3"/>
  </si>
  <si>
    <t>事務用機器</t>
    <rPh sb="0" eb="2">
      <t>ジム</t>
    </rPh>
    <rPh sb="2" eb="3">
      <t>ヨウ</t>
    </rPh>
    <rPh sb="3" eb="5">
      <t>キキ</t>
    </rPh>
    <phoneticPr fontId="3"/>
  </si>
  <si>
    <t>机・椅子</t>
    <rPh sb="0" eb="1">
      <t>ツクエ</t>
    </rPh>
    <rPh sb="2" eb="4">
      <t>イス</t>
    </rPh>
    <phoneticPr fontId="3"/>
  </si>
  <si>
    <t>印章</t>
    <rPh sb="0" eb="2">
      <t>インショウ</t>
    </rPh>
    <phoneticPr fontId="3"/>
  </si>
  <si>
    <t>紙・紙製品類</t>
    <rPh sb="0" eb="1">
      <t>カミ</t>
    </rPh>
    <rPh sb="2" eb="3">
      <t>カミ</t>
    </rPh>
    <rPh sb="3" eb="6">
      <t>セイヒンルイ</t>
    </rPh>
    <phoneticPr fontId="3"/>
  </si>
  <si>
    <t>一般家具</t>
    <rPh sb="0" eb="2">
      <t>イッパン</t>
    </rPh>
    <rPh sb="2" eb="4">
      <t>カグ</t>
    </rPh>
    <phoneticPr fontId="3"/>
  </si>
  <si>
    <t>木工(製造)家具</t>
    <rPh sb="0" eb="2">
      <t>モッコウ</t>
    </rPh>
    <rPh sb="3" eb="5">
      <t>セイゾウ</t>
    </rPh>
    <rPh sb="6" eb="8">
      <t>カグ</t>
    </rPh>
    <phoneticPr fontId="3"/>
  </si>
  <si>
    <t>室内装飾</t>
    <rPh sb="0" eb="2">
      <t>シツナイ</t>
    </rPh>
    <rPh sb="2" eb="4">
      <t>ソウショク</t>
    </rPh>
    <phoneticPr fontId="3"/>
  </si>
  <si>
    <t>学校用具</t>
    <rPh sb="0" eb="2">
      <t>ガッコウ</t>
    </rPh>
    <rPh sb="2" eb="4">
      <t>ヨウグ</t>
    </rPh>
    <phoneticPr fontId="3"/>
  </si>
  <si>
    <t>保育用具</t>
    <rPh sb="0" eb="2">
      <t>ホイク</t>
    </rPh>
    <rPh sb="2" eb="4">
      <t>ヨウグ</t>
    </rPh>
    <phoneticPr fontId="3"/>
  </si>
  <si>
    <t>運動用具</t>
    <rPh sb="0" eb="2">
      <t>ウンドウ</t>
    </rPh>
    <rPh sb="2" eb="4">
      <t>ヨウグ</t>
    </rPh>
    <phoneticPr fontId="3"/>
  </si>
  <si>
    <t>楽器</t>
    <rPh sb="0" eb="2">
      <t>ガッキ</t>
    </rPh>
    <phoneticPr fontId="3"/>
  </si>
  <si>
    <t>図書</t>
    <rPh sb="0" eb="2">
      <t>トショ</t>
    </rPh>
    <phoneticPr fontId="3"/>
  </si>
  <si>
    <t>印刷</t>
    <rPh sb="0" eb="2">
      <t>インサツ</t>
    </rPh>
    <phoneticPr fontId="3"/>
  </si>
  <si>
    <t>シール・ラベル・フォーム印刷</t>
    <rPh sb="12" eb="14">
      <t>インサツ</t>
    </rPh>
    <phoneticPr fontId="3"/>
  </si>
  <si>
    <t>特殊印刷</t>
    <rPh sb="0" eb="2">
      <t>トクシュ</t>
    </rPh>
    <rPh sb="2" eb="4">
      <t>インサツ</t>
    </rPh>
    <phoneticPr fontId="3"/>
  </si>
  <si>
    <t>看板</t>
    <rPh sb="0" eb="2">
      <t>カンバン</t>
    </rPh>
    <phoneticPr fontId="3"/>
  </si>
  <si>
    <t>標示板・標識</t>
    <rPh sb="0" eb="3">
      <t>ヒョウジバン</t>
    </rPh>
    <rPh sb="4" eb="6">
      <t>ヒョウシキ</t>
    </rPh>
    <phoneticPr fontId="3"/>
  </si>
  <si>
    <t>事務服・作業着・防寒着</t>
    <rPh sb="0" eb="3">
      <t>ジムフク</t>
    </rPh>
    <rPh sb="4" eb="7">
      <t>サギョウギ</t>
    </rPh>
    <rPh sb="8" eb="10">
      <t>ボウカン</t>
    </rPh>
    <rPh sb="10" eb="11">
      <t>キ</t>
    </rPh>
    <phoneticPr fontId="3"/>
  </si>
  <si>
    <t>消防服(縫製)</t>
    <rPh sb="0" eb="3">
      <t>ショウボウフク</t>
    </rPh>
    <rPh sb="4" eb="6">
      <t>ホウセイ</t>
    </rPh>
    <phoneticPr fontId="3"/>
  </si>
  <si>
    <t>白衣・調理服</t>
    <rPh sb="0" eb="2">
      <t>ハクイ</t>
    </rPh>
    <rPh sb="3" eb="5">
      <t>チョウリ</t>
    </rPh>
    <rPh sb="5" eb="6">
      <t>フク</t>
    </rPh>
    <phoneticPr fontId="3"/>
  </si>
  <si>
    <t>寝具</t>
    <rPh sb="0" eb="2">
      <t>シング</t>
    </rPh>
    <phoneticPr fontId="3"/>
  </si>
  <si>
    <t>工芸・装飾品</t>
    <rPh sb="0" eb="2">
      <t>コウゲイ</t>
    </rPh>
    <rPh sb="3" eb="6">
      <t>ソウショクヒン</t>
    </rPh>
    <phoneticPr fontId="3"/>
  </si>
  <si>
    <t>日用品・雑貨・ギフト用品</t>
    <rPh sb="0" eb="3">
      <t>ニチヨウヒン</t>
    </rPh>
    <rPh sb="4" eb="6">
      <t>ザッカ</t>
    </rPh>
    <rPh sb="10" eb="12">
      <t>ヨウヒン</t>
    </rPh>
    <phoneticPr fontId="3"/>
  </si>
  <si>
    <t>清掃用品・ビニール製品(製造)</t>
    <rPh sb="0" eb="2">
      <t>セイソウ</t>
    </rPh>
    <rPh sb="2" eb="4">
      <t>ヨウヒン</t>
    </rPh>
    <rPh sb="9" eb="11">
      <t>セイヒン</t>
    </rPh>
    <rPh sb="12" eb="14">
      <t>セイゾウ</t>
    </rPh>
    <phoneticPr fontId="3"/>
  </si>
  <si>
    <t>全品目</t>
    <rPh sb="0" eb="1">
      <t>ゼン</t>
    </rPh>
    <rPh sb="1" eb="3">
      <t>ヒンモク</t>
    </rPh>
    <phoneticPr fontId="3"/>
  </si>
  <si>
    <t>人体薬品</t>
    <rPh sb="0" eb="2">
      <t>ジンタイ</t>
    </rPh>
    <rPh sb="2" eb="4">
      <t>ヤクヒン</t>
    </rPh>
    <phoneticPr fontId="3"/>
  </si>
  <si>
    <t>動物・農業薬品</t>
    <rPh sb="0" eb="2">
      <t>ドウブツ</t>
    </rPh>
    <rPh sb="3" eb="5">
      <t>ノウギョウ</t>
    </rPh>
    <rPh sb="5" eb="7">
      <t>ヤクヒン</t>
    </rPh>
    <phoneticPr fontId="3"/>
  </si>
  <si>
    <t>工業化学薬品</t>
    <rPh sb="0" eb="2">
      <t>コウギョウ</t>
    </rPh>
    <rPh sb="2" eb="4">
      <t>カガク</t>
    </rPh>
    <rPh sb="4" eb="6">
      <t>ヤクヒン</t>
    </rPh>
    <phoneticPr fontId="3"/>
  </si>
  <si>
    <t>環境衛生薬品</t>
    <rPh sb="0" eb="2">
      <t>カンキョウ</t>
    </rPh>
    <rPh sb="2" eb="4">
      <t>エイセイ</t>
    </rPh>
    <rPh sb="4" eb="6">
      <t>ヤクヒン</t>
    </rPh>
    <phoneticPr fontId="3"/>
  </si>
  <si>
    <t>衛生材料</t>
    <rPh sb="0" eb="2">
      <t>エイセイ</t>
    </rPh>
    <rPh sb="2" eb="4">
      <t>ザイリョウ</t>
    </rPh>
    <phoneticPr fontId="3"/>
  </si>
  <si>
    <t>医療器材</t>
    <rPh sb="0" eb="2">
      <t>イリョウ</t>
    </rPh>
    <rPh sb="2" eb="4">
      <t>キザイ</t>
    </rPh>
    <phoneticPr fontId="3"/>
  </si>
  <si>
    <t>衛生器材・介護用器材</t>
    <rPh sb="0" eb="2">
      <t>エイセイ</t>
    </rPh>
    <rPh sb="2" eb="4">
      <t>キザイ</t>
    </rPh>
    <rPh sb="5" eb="8">
      <t>カイゴヨウ</t>
    </rPh>
    <rPh sb="8" eb="10">
      <t>キザイ</t>
    </rPh>
    <phoneticPr fontId="3"/>
  </si>
  <si>
    <t>理化学機器</t>
    <rPh sb="0" eb="3">
      <t>リカガク</t>
    </rPh>
    <rPh sb="3" eb="5">
      <t>キキ</t>
    </rPh>
    <phoneticPr fontId="3"/>
  </si>
  <si>
    <t>測定機器</t>
    <rPh sb="0" eb="1">
      <t>ソク</t>
    </rPh>
    <rPh sb="1" eb="2">
      <t>サダム</t>
    </rPh>
    <rPh sb="2" eb="4">
      <t>キキ</t>
    </rPh>
    <phoneticPr fontId="3"/>
  </si>
  <si>
    <t>一般家電</t>
    <rPh sb="0" eb="2">
      <t>イッパン</t>
    </rPh>
    <rPh sb="2" eb="4">
      <t>カデン</t>
    </rPh>
    <phoneticPr fontId="3"/>
  </si>
  <si>
    <t>視聴覚機器</t>
    <rPh sb="0" eb="3">
      <t>シチョウカク</t>
    </rPh>
    <rPh sb="3" eb="5">
      <t>キキ</t>
    </rPh>
    <phoneticPr fontId="3"/>
  </si>
  <si>
    <t>通信用機械器具</t>
    <rPh sb="0" eb="2">
      <t>ツウシン</t>
    </rPh>
    <rPh sb="2" eb="3">
      <t>ヨウ</t>
    </rPh>
    <rPh sb="3" eb="5">
      <t>キカイ</t>
    </rPh>
    <rPh sb="5" eb="7">
      <t>キグ</t>
    </rPh>
    <phoneticPr fontId="3"/>
  </si>
  <si>
    <t>電気機械器具</t>
    <rPh sb="0" eb="2">
      <t>デンキ</t>
    </rPh>
    <rPh sb="2" eb="4">
      <t>キカイ</t>
    </rPh>
    <rPh sb="4" eb="6">
      <t>キグ</t>
    </rPh>
    <phoneticPr fontId="3"/>
  </si>
  <si>
    <t>特殊計測機器</t>
    <rPh sb="0" eb="2">
      <t>トクシュ</t>
    </rPh>
    <rPh sb="2" eb="4">
      <t>ケイソク</t>
    </rPh>
    <rPh sb="4" eb="6">
      <t>キキ</t>
    </rPh>
    <phoneticPr fontId="3"/>
  </si>
  <si>
    <t>ボイラー・焼却炉</t>
    <rPh sb="5" eb="8">
      <t>ショウキャクロ</t>
    </rPh>
    <phoneticPr fontId="3"/>
  </si>
  <si>
    <t>建設土木・運搬機械</t>
    <rPh sb="0" eb="2">
      <t>ケンセツ</t>
    </rPh>
    <rPh sb="2" eb="4">
      <t>ドボク</t>
    </rPh>
    <rPh sb="5" eb="7">
      <t>ウンパン</t>
    </rPh>
    <rPh sb="7" eb="9">
      <t>キカイ</t>
    </rPh>
    <phoneticPr fontId="3"/>
  </si>
  <si>
    <t>冷凍機・空調機</t>
    <rPh sb="0" eb="3">
      <t>レイトウキ</t>
    </rPh>
    <rPh sb="4" eb="7">
      <t>クウチョウキ</t>
    </rPh>
    <phoneticPr fontId="3"/>
  </si>
  <si>
    <t>農林水産機器</t>
    <rPh sb="0" eb="2">
      <t>ノウリン</t>
    </rPh>
    <rPh sb="2" eb="4">
      <t>スイサン</t>
    </rPh>
    <rPh sb="4" eb="6">
      <t>キキ</t>
    </rPh>
    <phoneticPr fontId="3"/>
  </si>
  <si>
    <t>ガス・石油機器</t>
    <rPh sb="3" eb="5">
      <t>セキユ</t>
    </rPh>
    <rPh sb="5" eb="7">
      <t>キキ</t>
    </rPh>
    <phoneticPr fontId="3"/>
  </si>
  <si>
    <t>厨房機器</t>
    <rPh sb="0" eb="2">
      <t>チュウボウ</t>
    </rPh>
    <rPh sb="2" eb="4">
      <t>キキ</t>
    </rPh>
    <phoneticPr fontId="3"/>
  </si>
  <si>
    <t>水道用機器</t>
    <rPh sb="0" eb="2">
      <t>スイドウ</t>
    </rPh>
    <rPh sb="2" eb="3">
      <t>ヨウ</t>
    </rPh>
    <rPh sb="3" eb="5">
      <t>キキ</t>
    </rPh>
    <phoneticPr fontId="3"/>
  </si>
  <si>
    <t>精密機器</t>
    <rPh sb="0" eb="2">
      <t>セイミツ</t>
    </rPh>
    <rPh sb="2" eb="4">
      <t>キキ</t>
    </rPh>
    <phoneticPr fontId="3"/>
  </si>
  <si>
    <t>自動車（産業車両を含む）</t>
    <rPh sb="0" eb="3">
      <t>ジドウシャ</t>
    </rPh>
    <rPh sb="4" eb="6">
      <t>サンギョウ</t>
    </rPh>
    <rPh sb="6" eb="8">
      <t>シャリョウ</t>
    </rPh>
    <rPh sb="9" eb="10">
      <t>フク</t>
    </rPh>
    <phoneticPr fontId="3"/>
  </si>
  <si>
    <t>自転車・バイク</t>
    <rPh sb="0" eb="3">
      <t>ジテンシャ</t>
    </rPh>
    <phoneticPr fontId="3"/>
  </si>
  <si>
    <t>自動車用品・タイヤ</t>
    <rPh sb="0" eb="3">
      <t>ジドウシャ</t>
    </rPh>
    <rPh sb="3" eb="5">
      <t>ヨウヒン</t>
    </rPh>
    <phoneticPr fontId="3"/>
  </si>
  <si>
    <t>船舶用品</t>
    <rPh sb="0" eb="2">
      <t>センパク</t>
    </rPh>
    <rPh sb="2" eb="4">
      <t>ヨウヒン</t>
    </rPh>
    <phoneticPr fontId="3"/>
  </si>
  <si>
    <t>消防ポンプ(消防車を含む)</t>
    <rPh sb="0" eb="2">
      <t>ショウボウ</t>
    </rPh>
    <rPh sb="6" eb="9">
      <t>ショウボウシャ</t>
    </rPh>
    <rPh sb="10" eb="11">
      <t>フク</t>
    </rPh>
    <phoneticPr fontId="3"/>
  </si>
  <si>
    <t>保安用品</t>
    <rPh sb="0" eb="2">
      <t>ホアン</t>
    </rPh>
    <rPh sb="2" eb="4">
      <t>ヨウヒン</t>
    </rPh>
    <phoneticPr fontId="3"/>
  </si>
  <si>
    <t>消火器・消防装備</t>
    <rPh sb="0" eb="3">
      <t>ショウカキ</t>
    </rPh>
    <rPh sb="4" eb="6">
      <t>ショウボウ</t>
    </rPh>
    <rPh sb="6" eb="8">
      <t>ソウビ</t>
    </rPh>
    <phoneticPr fontId="3"/>
  </si>
  <si>
    <t>警報装置</t>
    <rPh sb="0" eb="2">
      <t>ケイホウ</t>
    </rPh>
    <rPh sb="2" eb="4">
      <t>ソウチ</t>
    </rPh>
    <phoneticPr fontId="3"/>
  </si>
  <si>
    <t>石油</t>
    <rPh sb="0" eb="2">
      <t>セキユ</t>
    </rPh>
    <phoneticPr fontId="3"/>
  </si>
  <si>
    <t>固体燃料他</t>
    <rPh sb="0" eb="2">
      <t>コタイ</t>
    </rPh>
    <rPh sb="2" eb="4">
      <t>ネンリョウ</t>
    </rPh>
    <rPh sb="4" eb="5">
      <t>ホカ</t>
    </rPh>
    <phoneticPr fontId="3"/>
  </si>
  <si>
    <t>鉄・鋼材</t>
    <rPh sb="0" eb="1">
      <t>テツ</t>
    </rPh>
    <rPh sb="2" eb="4">
      <t>コウザイ</t>
    </rPh>
    <phoneticPr fontId="3"/>
  </si>
  <si>
    <t>建材・木材・石材</t>
    <rPh sb="0" eb="2">
      <t>ケンザイ</t>
    </rPh>
    <rPh sb="3" eb="5">
      <t>モクザイ</t>
    </rPh>
    <rPh sb="6" eb="8">
      <t>セキザイ</t>
    </rPh>
    <phoneticPr fontId="3"/>
  </si>
  <si>
    <t>セメント・同製品</t>
    <rPh sb="5" eb="6">
      <t>ドウ</t>
    </rPh>
    <rPh sb="6" eb="8">
      <t>セイヒン</t>
    </rPh>
    <phoneticPr fontId="3"/>
  </si>
  <si>
    <t>建具・畳・襖</t>
    <rPh sb="0" eb="2">
      <t>タテグ</t>
    </rPh>
    <rPh sb="3" eb="4">
      <t>タタミ</t>
    </rPh>
    <rPh sb="5" eb="6">
      <t>フスマ</t>
    </rPh>
    <phoneticPr fontId="3"/>
  </si>
  <si>
    <t>その他</t>
    <rPh sb="2" eb="3">
      <t>タ</t>
    </rPh>
    <phoneticPr fontId="3"/>
  </si>
  <si>
    <t>飼料・肥料・ペット用品</t>
    <rPh sb="0" eb="2">
      <t>シリョウ</t>
    </rPh>
    <rPh sb="3" eb="5">
      <t>ヒリョウ</t>
    </rPh>
    <rPh sb="9" eb="11">
      <t>ヨウヒン</t>
    </rPh>
    <phoneticPr fontId="3"/>
  </si>
  <si>
    <t>種子・苗木・園芸用品</t>
    <rPh sb="0" eb="2">
      <t>シュシ</t>
    </rPh>
    <rPh sb="3" eb="5">
      <t>ナエギ</t>
    </rPh>
    <phoneticPr fontId="3"/>
  </si>
  <si>
    <t>生花</t>
    <rPh sb="0" eb="2">
      <t>イケバナ</t>
    </rPh>
    <phoneticPr fontId="3"/>
  </si>
  <si>
    <t>食料品・茶・酒</t>
    <rPh sb="0" eb="3">
      <t>ショクリョウヒン</t>
    </rPh>
    <rPh sb="4" eb="5">
      <t>チャ</t>
    </rPh>
    <rPh sb="6" eb="7">
      <t>サケ</t>
    </rPh>
    <phoneticPr fontId="3"/>
  </si>
  <si>
    <t>各種動物</t>
    <rPh sb="0" eb="2">
      <t>カクシュ</t>
    </rPh>
    <rPh sb="2" eb="4">
      <t>ドウブツ</t>
    </rPh>
    <phoneticPr fontId="3"/>
  </si>
  <si>
    <t>金属・自動車・バイク</t>
    <rPh sb="0" eb="2">
      <t>キンゾク</t>
    </rPh>
    <rPh sb="3" eb="6">
      <t>ジドウシャ</t>
    </rPh>
    <phoneticPr fontId="3"/>
  </si>
  <si>
    <t>古紙</t>
    <rPh sb="0" eb="2">
      <t>コシ</t>
    </rPh>
    <phoneticPr fontId="3"/>
  </si>
  <si>
    <t>Ａ</t>
  </si>
  <si>
    <t>Ｂ</t>
  </si>
  <si>
    <t>Ｃ</t>
  </si>
  <si>
    <t>Ｄ</t>
  </si>
  <si>
    <t>Ｅ</t>
  </si>
  <si>
    <t>Ｆ</t>
  </si>
  <si>
    <t>Ｇ</t>
  </si>
  <si>
    <t>Ｈ</t>
  </si>
  <si>
    <t>Ｉ</t>
  </si>
  <si>
    <t>Ｊ</t>
  </si>
  <si>
    <t>Ｋ</t>
  </si>
  <si>
    <t>Ｌ</t>
  </si>
  <si>
    <t>Ｍ</t>
  </si>
  <si>
    <t>Ｎ</t>
  </si>
  <si>
    <t>Ｏ</t>
  </si>
  <si>
    <t>Ｐ</t>
  </si>
  <si>
    <t>Ｑ</t>
  </si>
  <si>
    <t>Ｒ</t>
  </si>
  <si>
    <t>Ｓ</t>
  </si>
  <si>
    <t>Ｔ</t>
  </si>
  <si>
    <t>Ｕ</t>
  </si>
  <si>
    <t>Ｖ</t>
  </si>
  <si>
    <t>Ｗ</t>
  </si>
  <si>
    <t>Ｘ</t>
  </si>
  <si>
    <t>ゴム・皮革</t>
  </si>
  <si>
    <t>工芸・装飾品</t>
  </si>
  <si>
    <t>日用品</t>
  </si>
  <si>
    <t>百貨</t>
  </si>
  <si>
    <t>薬品類</t>
  </si>
  <si>
    <t>医療機器</t>
  </si>
  <si>
    <t>理化学・測定機器</t>
  </si>
  <si>
    <t>燃料</t>
  </si>
  <si>
    <t>一般資材</t>
  </si>
  <si>
    <t>食料品</t>
  </si>
  <si>
    <t>動物</t>
  </si>
  <si>
    <t>資源回収</t>
  </si>
  <si>
    <t>企画展示広告</t>
  </si>
  <si>
    <t>カバン・はきもの</t>
    <phoneticPr fontId="3"/>
  </si>
  <si>
    <t>ガス</t>
    <phoneticPr fontId="3"/>
  </si>
  <si>
    <t>ガラス</t>
    <phoneticPr fontId="3"/>
  </si>
  <si>
    <t>ア</t>
  </si>
  <si>
    <t>清掃等業務</t>
    <rPh sb="0" eb="2">
      <t>セイソウ</t>
    </rPh>
    <rPh sb="2" eb="3">
      <t>トウ</t>
    </rPh>
    <rPh sb="3" eb="5">
      <t>ギョウム</t>
    </rPh>
    <phoneticPr fontId="3"/>
  </si>
  <si>
    <t>イ</t>
  </si>
  <si>
    <t>業務委託</t>
    <rPh sb="0" eb="2">
      <t>ギョウム</t>
    </rPh>
    <rPh sb="2" eb="4">
      <t>イタク</t>
    </rPh>
    <phoneticPr fontId="3"/>
  </si>
  <si>
    <t>ウ</t>
  </si>
  <si>
    <t>修繕業務</t>
    <rPh sb="0" eb="2">
      <t>シュウゼン</t>
    </rPh>
    <rPh sb="2" eb="4">
      <t>ギョウム</t>
    </rPh>
    <phoneticPr fontId="3"/>
  </si>
  <si>
    <t>エ</t>
  </si>
  <si>
    <t>警備業</t>
  </si>
  <si>
    <t>オ</t>
  </si>
  <si>
    <t>クリーニング業</t>
  </si>
  <si>
    <t>カ</t>
  </si>
  <si>
    <t>医療</t>
  </si>
  <si>
    <t>キ</t>
  </si>
  <si>
    <t>給食</t>
  </si>
  <si>
    <t>ク</t>
  </si>
  <si>
    <t>調査</t>
  </si>
  <si>
    <t>ケ</t>
  </si>
  <si>
    <t>人材派遣</t>
  </si>
  <si>
    <t>コ</t>
  </si>
  <si>
    <t>運送</t>
    <rPh sb="0" eb="1">
      <t>ウン</t>
    </rPh>
    <phoneticPr fontId="3"/>
  </si>
  <si>
    <t>サ</t>
  </si>
  <si>
    <t>レンタル・リース</t>
  </si>
  <si>
    <t>シ</t>
  </si>
  <si>
    <t>保険</t>
    <rPh sb="0" eb="2">
      <t>ホケン</t>
    </rPh>
    <phoneticPr fontId="3"/>
  </si>
  <si>
    <t>ス</t>
  </si>
  <si>
    <t>建物</t>
  </si>
  <si>
    <t>受水槽</t>
  </si>
  <si>
    <t>浄化槽</t>
  </si>
  <si>
    <t>下水管</t>
  </si>
  <si>
    <t>廃棄物（一般）</t>
  </si>
  <si>
    <t>廃棄物（産業）</t>
  </si>
  <si>
    <t>廃棄物（特別）</t>
  </si>
  <si>
    <t>廃棄物（その他）</t>
  </si>
  <si>
    <t>環境測定等分析測定</t>
  </si>
  <si>
    <t>電気設備等保守点検</t>
  </si>
  <si>
    <t>消防設備保守点検</t>
  </si>
  <si>
    <t>地下タンク等点検</t>
  </si>
  <si>
    <t>機械設備等保守点検</t>
  </si>
  <si>
    <t>施設の運転管理・保守</t>
  </si>
  <si>
    <t>害虫等駆除</t>
  </si>
  <si>
    <t>フロン類点検・回収等業務</t>
  </si>
  <si>
    <t>樹木伐採・草刈業務</t>
  </si>
  <si>
    <t>電算</t>
  </si>
  <si>
    <t>研修</t>
  </si>
  <si>
    <t>企画・計画策定業務</t>
  </si>
  <si>
    <t>舞台・イベント業務</t>
  </si>
  <si>
    <t>建築関係修繕</t>
  </si>
  <si>
    <t>車両修繕</t>
  </si>
  <si>
    <t>遊具修繕</t>
  </si>
  <si>
    <t>吊物修繕</t>
  </si>
  <si>
    <t>貨物</t>
  </si>
  <si>
    <t>旅客</t>
  </si>
  <si>
    <t>保険</t>
  </si>
  <si>
    <t>許可書・届書・資格書等</t>
    <phoneticPr fontId="3"/>
  </si>
  <si>
    <t>物品</t>
    <phoneticPr fontId="5"/>
  </si>
  <si>
    <t>役務</t>
    <rPh sb="0" eb="2">
      <t>エキム</t>
    </rPh>
    <phoneticPr fontId="5"/>
  </si>
  <si>
    <t>文具・事務用機器</t>
  </si>
  <si>
    <t>木工・家具類</t>
  </si>
  <si>
    <t>学校用品・保育用品</t>
  </si>
  <si>
    <t>印刷・看板・標識</t>
  </si>
  <si>
    <t>衣料・繊維</t>
  </si>
  <si>
    <t>消防・保安用品</t>
  </si>
  <si>
    <t>農業・園芸用品</t>
  </si>
  <si>
    <t>企画展示広告</t>
    <phoneticPr fontId="3"/>
  </si>
  <si>
    <t>その他</t>
    <phoneticPr fontId="3"/>
  </si>
  <si>
    <t>電気・機械器具</t>
  </si>
  <si>
    <t>一般機械器具</t>
    <phoneticPr fontId="3"/>
  </si>
  <si>
    <t>輸送機器(車両・船舶)</t>
    <phoneticPr fontId="3"/>
  </si>
  <si>
    <t>建築物石綿含有建材調査</t>
    <phoneticPr fontId="3"/>
  </si>
  <si>
    <t>松くい虫防除薬剤樹幹注入</t>
    <phoneticPr fontId="3"/>
  </si>
  <si>
    <t>(指名通知等受取用)</t>
    <phoneticPr fontId="3"/>
  </si>
  <si>
    <r>
      <t>資格を希望する場合、希望順位、主要取扱品目・業務内容、取引メーカー名、許可書・届書・資格書等欄を入力してください。</t>
    </r>
    <r>
      <rPr>
        <sz val="10"/>
        <color rgb="FFFF0000"/>
        <rFont val="ＭＳ ゴシック"/>
        <family val="3"/>
        <charset val="128"/>
      </rPr>
      <t xml:space="preserve">
</t>
    </r>
    <r>
      <rPr>
        <sz val="10"/>
        <rFont val="ＭＳ ゴシック"/>
        <family val="3"/>
        <charset val="128"/>
      </rPr>
      <t>希望順位欄は、営業品目の優先順位を入力してください。第１希望には「①」、第２希望には「②」…第７希望には「⑦」をリストから選択してください。第８希望以降については、リストから「○」を選択してください。物品と役務の両方を希望する場合、両方を通して順位をつけてください。
資格を希望する場合、主要取扱品目・業務内容欄に、主に取扱っている物品又は業務内容を具体的に入力してください。
取引メーカー名欄は、主な取扱メーカーがある場合は入力してください。
許可書・届書・資格書等欄は、申請する業務に必要な許可書・届書・資格書等を入力し、必ず写しのデータをアップロードしてください。</t>
    </r>
  </si>
  <si>
    <t>33_浅口市</t>
  </si>
  <si>
    <t>浅口市 一般競争(指名競争)参加資格審査申請書【物品・役務の提供等】</t>
    <rPh sb="0" eb="3">
      <t>アサクチシ</t>
    </rPh>
    <rPh sb="4" eb="6">
      <t>イッパン</t>
    </rPh>
    <rPh sb="6" eb="8">
      <t>キョウソウ</t>
    </rPh>
    <rPh sb="9" eb="11">
      <t>シメイ</t>
    </rPh>
    <rPh sb="11" eb="13">
      <t>キョウソウ</t>
    </rPh>
    <rPh sb="24" eb="26">
      <t>ブッピン</t>
    </rPh>
    <rPh sb="27" eb="29">
      <t>エキム</t>
    </rPh>
    <rPh sb="30" eb="32">
      <t>テイキョウ</t>
    </rPh>
    <rPh sb="32" eb="33">
      <t>トウ</t>
    </rPh>
    <phoneticPr fontId="5"/>
  </si>
  <si>
    <t>令和7・8年度において、浅口市で行われる物品・役務の提供等に係る入札に参加する資格の審査を申請します。</t>
    <rPh sb="12" eb="14">
      <t>アサクチ</t>
    </rPh>
    <phoneticPr fontId="23"/>
  </si>
  <si>
    <t>Ver.7.0.1</t>
    <phoneticPr fontId="5"/>
  </si>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</sst>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s>
  <fonts count="26"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sz val="6"/>
      <name val="ＭＳ Ｐゴシック"/>
      <family val="3"/>
      <charset val="128"/>
    </font>
    <font>
      <sz val="12"/>
      <name val="ＭＳ Ｐ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7" tint="0.79998168889431442"/>
        <bgColor indexed="64"/>
      </patternFill>
    </fill>
  </fills>
  <borders count="45">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auto="1"/>
      </right>
      <top/>
      <bottom style="hair">
        <color auto="1"/>
      </bottom>
      <diagonal/>
    </border>
    <border>
      <left/>
      <right style="hair">
        <color auto="1"/>
      </right>
      <top style="thin">
        <color indexed="64"/>
      </top>
      <bottom style="hair">
        <color auto="1"/>
      </bottom>
      <diagonal/>
    </border>
    <border>
      <left style="hair">
        <color indexed="64"/>
      </left>
      <right/>
      <top/>
      <bottom style="hair">
        <color indexed="64"/>
      </bottom>
      <diagonal/>
    </border>
    <border>
      <left style="hair">
        <color indexed="64"/>
      </left>
      <right style="hair">
        <color indexed="64"/>
      </right>
      <top style="thin">
        <color indexed="64"/>
      </top>
      <bottom style="thin">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
      <left style="hair">
        <color indexed="64"/>
      </left>
      <right/>
      <top/>
      <bottom style="thin">
        <color auto="1"/>
      </bottom>
      <diagonal/>
    </border>
    <border>
      <left/>
      <right style="hair">
        <color indexed="64"/>
      </right>
      <top/>
      <bottom style="thin">
        <color auto="1"/>
      </bottom>
      <diagonal/>
    </border>
    <border>
      <left style="hair">
        <color indexed="64"/>
      </left>
      <right style="hair">
        <color indexed="64"/>
      </right>
      <top/>
      <bottom style="thin">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style="hair">
        <color auto="1"/>
      </right>
      <top style="thin">
        <color auto="1"/>
      </top>
      <bottom style="thin">
        <color indexed="64"/>
      </bottom>
      <diagonal/>
    </border>
    <border>
      <left/>
      <right style="thin">
        <color indexed="64"/>
      </right>
      <top style="hair">
        <color indexed="64"/>
      </top>
      <bottom style="hair">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181">
    <xf numFmtId="0" fontId="0" fillId="0" borderId="0" xfId="0">
      <alignment vertical="center"/>
    </xf>
    <xf numFmtId="49" fontId="19" fillId="2" borderId="0" xfId="0" applyNumberFormat="1" applyFont="1" applyFill="1" applyAlignment="1" applyProtection="1">
      <alignment horizontal="left" vertical="center"/>
      <protection locked="0"/>
    </xf>
    <xf numFmtId="49" fontId="19" fillId="2" borderId="33" xfId="2" applyNumberFormat="1" applyFont="1" applyFill="1" applyBorder="1" applyAlignment="1" applyProtection="1">
      <alignment horizontal="center" vertical="center"/>
      <protection locked="0"/>
    </xf>
    <xf numFmtId="49" fontId="19" fillId="2" borderId="34" xfId="2" applyNumberFormat="1" applyFont="1" applyFill="1" applyBorder="1" applyAlignment="1" applyProtection="1">
      <alignment horizontal="center" vertical="center"/>
      <protection locked="0"/>
    </xf>
    <xf numFmtId="49" fontId="19" fillId="2" borderId="32" xfId="2" applyNumberFormat="1" applyFont="1" applyFill="1" applyBorder="1" applyAlignment="1" applyProtection="1">
      <alignment horizontal="center" vertical="center"/>
      <protection locked="0"/>
    </xf>
    <xf numFmtId="49" fontId="19" fillId="2" borderId="42" xfId="2" applyNumberFormat="1" applyFont="1" applyFill="1" applyBorder="1" applyAlignment="1" applyProtection="1">
      <alignment horizontal="center" vertical="center"/>
      <protection locked="0"/>
    </xf>
    <xf numFmtId="49" fontId="19" fillId="2" borderId="26" xfId="2" applyNumberFormat="1" applyFont="1" applyFill="1" applyBorder="1" applyAlignment="1" applyProtection="1">
      <alignment horizontal="center" vertical="center"/>
      <protection locked="0"/>
    </xf>
    <xf numFmtId="49" fontId="19" fillId="2" borderId="41" xfId="2" applyNumberFormat="1" applyFont="1" applyFill="1" applyBorder="1" applyAlignment="1" applyProtection="1">
      <alignment horizontal="center"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0" fontId="16" fillId="0" borderId="16" xfId="2" applyFont="1" applyBorder="1" applyProtection="1">
      <alignment vertical="center"/>
    </xf>
    <xf numFmtId="49" fontId="4" fillId="0" borderId="0" xfId="1" applyNumberFormat="1" applyFont="1" applyProtection="1">
      <alignment vertical="center"/>
    </xf>
    <xf numFmtId="0" fontId="16" fillId="0" borderId="17" xfId="2" applyFont="1" applyBorder="1" applyProtection="1">
      <alignment vertical="center"/>
    </xf>
    <xf numFmtId="0" fontId="16" fillId="0" borderId="0" xfId="2" applyFont="1" applyProtection="1">
      <alignment vertical="center"/>
    </xf>
    <xf numFmtId="0" fontId="16" fillId="0" borderId="19" xfId="2" applyFont="1" applyBorder="1" applyProtection="1">
      <alignment vertical="center"/>
    </xf>
    <xf numFmtId="0" fontId="16" fillId="0" borderId="15" xfId="2" applyFont="1" applyBorder="1" applyProtection="1">
      <alignment vertical="center"/>
    </xf>
    <xf numFmtId="0" fontId="16" fillId="0" borderId="11" xfId="2" applyFont="1" applyBorder="1" applyProtection="1">
      <alignment vertical="center"/>
    </xf>
    <xf numFmtId="0" fontId="16" fillId="0" borderId="12" xfId="2" applyFont="1" applyBorder="1" applyProtection="1">
      <alignment vertical="center"/>
    </xf>
    <xf numFmtId="183" fontId="4" fillId="0" borderId="0" xfId="1" applyNumberFormat="1" applyFont="1" applyProtection="1">
      <alignment vertical="center"/>
    </xf>
    <xf numFmtId="0" fontId="14" fillId="0" borderId="17" xfId="0" applyFont="1" applyBorder="1" applyProtection="1">
      <alignment vertical="center"/>
    </xf>
    <xf numFmtId="0" fontId="14" fillId="0" borderId="0" xfId="0" applyFont="1" applyProtection="1">
      <alignment vertical="center"/>
    </xf>
    <xf numFmtId="0" fontId="4" fillId="0" borderId="14" xfId="0" applyFont="1" applyBorder="1" applyProtection="1">
      <alignment vertical="center"/>
    </xf>
    <xf numFmtId="0" fontId="4" fillId="0" borderId="16" xfId="0" applyFont="1" applyBorder="1" applyProtection="1">
      <alignment vertical="center"/>
    </xf>
    <xf numFmtId="180" fontId="4" fillId="0" borderId="17" xfId="0" applyNumberFormat="1" applyFont="1" applyBorder="1" applyProtection="1">
      <alignment vertical="center"/>
    </xf>
    <xf numFmtId="180" fontId="4" fillId="0" borderId="0" xfId="0" applyNumberFormat="1" applyFont="1" applyProtection="1">
      <alignment vertical="center"/>
    </xf>
    <xf numFmtId="0" fontId="15" fillId="0" borderId="0" xfId="0" applyFont="1" applyAlignment="1" applyProtection="1">
      <alignment horizontal="right" vertical="top"/>
    </xf>
    <xf numFmtId="0" fontId="4" fillId="0" borderId="19"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7" xfId="0" applyFont="1" applyBorder="1" applyProtection="1">
      <alignment vertical="center"/>
    </xf>
    <xf numFmtId="177" fontId="15" fillId="0" borderId="0" xfId="0" applyNumberFormat="1" applyFont="1" applyAlignment="1" applyProtection="1">
      <alignment vertical="top"/>
    </xf>
    <xf numFmtId="0" fontId="13" fillId="0" borderId="19"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25" fillId="0" borderId="0" xfId="2" applyFont="1" applyProtection="1">
      <alignment vertical="center"/>
    </xf>
    <xf numFmtId="0" fontId="4" fillId="0" borderId="0" xfId="2" applyFont="1" applyAlignment="1" applyProtection="1">
      <alignment vertical="top"/>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7" xfId="2" applyFont="1" applyBorder="1" applyProtection="1">
      <alignment vertical="center"/>
    </xf>
    <xf numFmtId="0" fontId="21" fillId="0" borderId="0" xfId="0" applyFont="1" applyAlignment="1" applyProtection="1">
      <alignment vertical="top"/>
    </xf>
    <xf numFmtId="0" fontId="17" fillId="0" borderId="19" xfId="0" applyFont="1" applyBorder="1" applyAlignment="1" applyProtection="1">
      <alignment vertical="top"/>
    </xf>
    <xf numFmtId="0" fontId="4" fillId="0" borderId="15" xfId="0" applyFont="1" applyBorder="1" applyProtection="1">
      <alignment vertical="center"/>
    </xf>
    <xf numFmtId="0" fontId="4" fillId="0" borderId="11" xfId="0" applyFont="1" applyBorder="1" applyProtection="1">
      <alignment vertical="center"/>
    </xf>
    <xf numFmtId="0" fontId="13" fillId="0" borderId="11" xfId="0" applyFont="1" applyBorder="1" applyAlignment="1" applyProtection="1">
      <alignment vertical="top"/>
    </xf>
    <xf numFmtId="49" fontId="13" fillId="0" borderId="11" xfId="0" applyNumberFormat="1" applyFont="1" applyBorder="1" applyAlignment="1" applyProtection="1">
      <alignment vertical="top"/>
    </xf>
    <xf numFmtId="0" fontId="4" fillId="0" borderId="12"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4" fillId="0" borderId="0" xfId="0" applyFont="1" applyAlignment="1" applyProtection="1">
      <alignment vertical="top"/>
    </xf>
    <xf numFmtId="0" fontId="25" fillId="0" borderId="0" xfId="2"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1" xfId="0" applyFont="1" applyBorder="1" applyAlignment="1" applyProtection="1">
      <alignment horizontal="right" vertical="top"/>
    </xf>
    <xf numFmtId="0" fontId="15" fillId="0" borderId="11" xfId="0" applyFont="1" applyBorder="1" applyAlignment="1" applyProtection="1">
      <alignment vertical="top"/>
    </xf>
    <xf numFmtId="49" fontId="15" fillId="0" borderId="11" xfId="0" applyNumberFormat="1" applyFont="1" applyBorder="1" applyAlignment="1" applyProtection="1">
      <alignment vertical="top"/>
    </xf>
    <xf numFmtId="182" fontId="15" fillId="0" borderId="11"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7" xfId="0" applyFont="1" applyBorder="1" applyProtection="1">
      <alignment vertical="center"/>
    </xf>
    <xf numFmtId="0" fontId="22" fillId="0" borderId="0" xfId="0" applyFont="1" applyProtection="1">
      <alignment vertical="center"/>
    </xf>
    <xf numFmtId="49" fontId="4" fillId="0" borderId="14" xfId="0" applyNumberFormat="1" applyFont="1" applyBorder="1" applyProtection="1">
      <alignment vertical="center"/>
    </xf>
    <xf numFmtId="178" fontId="4" fillId="0" borderId="14" xfId="0" applyNumberFormat="1" applyFont="1" applyBorder="1" applyProtection="1">
      <alignment vertical="center"/>
    </xf>
    <xf numFmtId="178" fontId="15" fillId="0" borderId="0" xfId="0" applyNumberFormat="1" applyFont="1" applyAlignment="1" applyProtection="1">
      <alignment vertical="top"/>
    </xf>
    <xf numFmtId="182" fontId="13" fillId="0" borderId="11"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19" xfId="2" applyFont="1" applyBorder="1" applyProtection="1">
      <alignment vertical="center"/>
    </xf>
    <xf numFmtId="49" fontId="17" fillId="0" borderId="0" xfId="0" applyNumberFormat="1" applyFont="1" applyAlignment="1" applyProtection="1">
      <alignment horizontal="right" vertical="top"/>
    </xf>
    <xf numFmtId="178" fontId="13" fillId="0" borderId="11"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5" xfId="2" applyFont="1" applyBorder="1" applyProtection="1">
      <alignment vertical="center"/>
    </xf>
    <xf numFmtId="0" fontId="4" fillId="0" borderId="11" xfId="2" applyFont="1" applyBorder="1" applyProtection="1">
      <alignment vertical="center"/>
    </xf>
    <xf numFmtId="0" fontId="14" fillId="0" borderId="17" xfId="0" applyFont="1" applyBorder="1" applyAlignment="1" applyProtection="1">
      <alignment horizontal="left" vertical="center" indent="1"/>
    </xf>
    <xf numFmtId="0" fontId="14" fillId="0" borderId="0" xfId="0" applyFont="1" applyAlignment="1" applyProtection="1">
      <alignment horizontal="left" vertical="center" indent="1"/>
    </xf>
    <xf numFmtId="0" fontId="13" fillId="0" borderId="12" xfId="0" applyFont="1" applyBorder="1" applyAlignment="1" applyProtection="1">
      <alignment vertical="top"/>
    </xf>
    <xf numFmtId="183" fontId="4" fillId="0" borderId="0" xfId="2" applyNumberFormat="1" applyFont="1" applyProtection="1">
      <alignment vertical="center"/>
    </xf>
    <xf numFmtId="0" fontId="12" fillId="0" borderId="0" xfId="0" applyFont="1" applyProtection="1">
      <alignment vertical="center"/>
    </xf>
    <xf numFmtId="0" fontId="4" fillId="0" borderId="18" xfId="2" applyFont="1" applyBorder="1" applyProtection="1">
      <alignment vertical="center"/>
    </xf>
    <xf numFmtId="0" fontId="4" fillId="0" borderId="1" xfId="2" applyFont="1" applyBorder="1" applyProtection="1">
      <alignment vertical="center"/>
    </xf>
    <xf numFmtId="0" fontId="19" fillId="0" borderId="26" xfId="0" applyFont="1" applyBorder="1" applyAlignment="1" applyProtection="1">
      <alignment horizontal="center" vertical="top" wrapText="1"/>
    </xf>
    <xf numFmtId="0" fontId="4" fillId="0" borderId="3" xfId="2" applyFont="1" applyBorder="1" applyAlignment="1" applyProtection="1">
      <alignment horizontal="center" vertical="center" wrapText="1"/>
    </xf>
    <xf numFmtId="0" fontId="4" fillId="3" borderId="0" xfId="2" applyFont="1" applyFill="1" applyProtection="1">
      <alignment vertical="center"/>
    </xf>
    <xf numFmtId="0" fontId="4" fillId="0" borderId="20" xfId="2" applyFont="1" applyBorder="1" applyAlignment="1" applyProtection="1">
      <alignment horizontal="center" vertical="center" wrapText="1"/>
    </xf>
    <xf numFmtId="0" fontId="4" fillId="0" borderId="11" xfId="2"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4" fillId="0" borderId="1" xfId="2" applyFont="1" applyBorder="1" applyAlignment="1" applyProtection="1">
      <alignment horizontal="center" vertical="center" wrapText="1"/>
    </xf>
    <xf numFmtId="0" fontId="19" fillId="0" borderId="43" xfId="0" applyFont="1" applyBorder="1" applyAlignment="1" applyProtection="1">
      <alignment horizontal="center" vertical="center" wrapText="1"/>
    </xf>
    <xf numFmtId="0" fontId="4" fillId="0" borderId="29" xfId="2" applyFont="1" applyBorder="1" applyAlignment="1" applyProtection="1">
      <alignment horizontal="center" vertical="center" wrapText="1"/>
    </xf>
    <xf numFmtId="0" fontId="4" fillId="0" borderId="31" xfId="2"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4" fillId="0" borderId="14" xfId="2" applyFont="1" applyBorder="1" applyProtection="1">
      <alignment vertical="center"/>
    </xf>
    <xf numFmtId="0" fontId="4" fillId="0" borderId="8" xfId="2"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4" fillId="0" borderId="0" xfId="2" applyFont="1" applyAlignment="1" applyProtection="1">
      <alignment horizontal="center" vertical="center" wrapText="1"/>
    </xf>
    <xf numFmtId="0" fontId="4" fillId="0" borderId="12" xfId="2" applyFont="1" applyBorder="1" applyProtection="1">
      <alignment vertical="center"/>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xf numFmtId="0" fontId="7" fillId="0" borderId="0" xfId="1" applyNumberFormat="1" applyFont="1" applyAlignment="1" applyProtection="1">
      <alignment horizontal="right" vertical="top"/>
    </xf>
    <xf numFmtId="179" fontId="7" fillId="0" borderId="0" xfId="1" applyNumberFormat="1" applyFont="1" applyAlignment="1" applyProtection="1">
      <alignment horizontal="right" vertical="top"/>
    </xf>
    <xf numFmtId="0" fontId="14" fillId="0" borderId="13" xfId="0" applyFont="1" applyBorder="1" applyAlignment="1" applyProtection="1">
      <alignment horizontal="left" vertical="center" indent="1"/>
    </xf>
    <xf numFmtId="0" fontId="14" fillId="0" borderId="14"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49" fontId="19" fillId="2" borderId="0" xfId="0" applyNumberFormat="1" applyFont="1" applyFill="1" applyAlignment="1" applyProtection="1">
      <alignment horizontal="left" vertical="center"/>
      <protection locked="0"/>
    </xf>
    <xf numFmtId="0" fontId="19" fillId="2" borderId="0" xfId="0" applyFont="1" applyFill="1" applyAlignment="1" applyProtection="1">
      <alignment horizontal="left" vertical="center"/>
      <protection locked="0"/>
    </xf>
    <xf numFmtId="0" fontId="17" fillId="0" borderId="0" xfId="0" applyFont="1" applyAlignment="1" applyProtection="1">
      <alignment vertical="top" wrapText="1"/>
    </xf>
    <xf numFmtId="182" fontId="19" fillId="2" borderId="0" xfId="0" applyNumberFormat="1" applyFont="1" applyFill="1" applyAlignment="1" applyProtection="1">
      <alignment horizontal="left" vertical="center"/>
      <protection locked="0"/>
    </xf>
    <xf numFmtId="184"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horizontal="left" vertical="center" wrapText="1"/>
    </xf>
    <xf numFmtId="178" fontId="19" fillId="2" borderId="0" xfId="0" applyNumberFormat="1" applyFont="1" applyFill="1" applyAlignment="1" applyProtection="1">
      <alignment horizontal="left" vertical="center"/>
      <protection locked="0"/>
    </xf>
    <xf numFmtId="49" fontId="19" fillId="2" borderId="21" xfId="0" applyNumberFormat="1" applyFont="1" applyFill="1" applyBorder="1" applyAlignment="1" applyProtection="1">
      <alignment horizontal="left" vertical="center" wrapText="1"/>
      <protection locked="0"/>
    </xf>
    <xf numFmtId="49" fontId="19" fillId="2" borderId="3" xfId="0" applyNumberFormat="1" applyFont="1" applyFill="1" applyBorder="1" applyAlignment="1" applyProtection="1">
      <alignment horizontal="left" vertical="center" wrapText="1"/>
      <protection locked="0"/>
    </xf>
    <xf numFmtId="49" fontId="19" fillId="2" borderId="4" xfId="0" applyNumberFormat="1" applyFont="1" applyFill="1" applyBorder="1" applyAlignment="1" applyProtection="1">
      <alignment horizontal="left" vertical="center" wrapText="1"/>
      <protection locked="0"/>
    </xf>
    <xf numFmtId="49" fontId="19" fillId="2" borderId="5" xfId="0" applyNumberFormat="1" applyFont="1" applyFill="1" applyBorder="1" applyAlignment="1" applyProtection="1">
      <alignment horizontal="left" vertical="center" wrapText="1"/>
      <protection locked="0"/>
    </xf>
    <xf numFmtId="49" fontId="19" fillId="2" borderId="6" xfId="0" applyNumberFormat="1" applyFont="1" applyFill="1" applyBorder="1" applyAlignment="1" applyProtection="1">
      <alignment horizontal="left" vertical="center" wrapText="1"/>
      <protection locked="0"/>
    </xf>
    <xf numFmtId="49" fontId="19" fillId="2" borderId="22" xfId="0" applyNumberFormat="1" applyFont="1" applyFill="1" applyBorder="1" applyAlignment="1" applyProtection="1">
      <alignment horizontal="left" vertical="center" wrapText="1"/>
      <protection locked="0"/>
    </xf>
    <xf numFmtId="38" fontId="19" fillId="2" borderId="0" xfId="0" applyNumberFormat="1" applyFont="1" applyFill="1" applyAlignment="1" applyProtection="1">
      <alignment horizontal="right" vertical="center"/>
      <protection locked="0"/>
    </xf>
    <xf numFmtId="0" fontId="17" fillId="0" borderId="0" xfId="0" applyFont="1" applyAlignment="1" applyProtection="1">
      <alignment vertical="top"/>
    </xf>
    <xf numFmtId="49" fontId="19" fillId="2" borderId="44" xfId="0" applyNumberFormat="1" applyFont="1" applyFill="1" applyBorder="1" applyAlignment="1" applyProtection="1">
      <alignment horizontal="left" vertical="center" wrapText="1"/>
      <protection locked="0"/>
    </xf>
    <xf numFmtId="0" fontId="18" fillId="0" borderId="0" xfId="0" applyFont="1" applyAlignment="1" applyProtection="1">
      <alignment vertical="center"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19" fillId="0" borderId="40" xfId="0" applyFont="1" applyBorder="1" applyAlignment="1" applyProtection="1">
      <alignment horizontal="center" vertical="center" wrapText="1"/>
    </xf>
    <xf numFmtId="0" fontId="19" fillId="0" borderId="27" xfId="0" applyFont="1" applyBorder="1" applyAlignment="1" applyProtection="1">
      <alignment vertical="center" wrapText="1"/>
    </xf>
    <xf numFmtId="0" fontId="19" fillId="0" borderId="37" xfId="0" applyFont="1" applyBorder="1" applyAlignment="1" applyProtection="1">
      <alignment vertical="center" wrapText="1"/>
    </xf>
    <xf numFmtId="0" fontId="19" fillId="0" borderId="38" xfId="0" applyFont="1" applyBorder="1" applyAlignment="1" applyProtection="1">
      <alignment vertical="center" wrapText="1"/>
    </xf>
    <xf numFmtId="0" fontId="19" fillId="0" borderId="39" xfId="0" applyFont="1" applyBorder="1" applyAlignment="1" applyProtection="1">
      <alignment vertical="center" wrapText="1"/>
    </xf>
    <xf numFmtId="0" fontId="19" fillId="0" borderId="30" xfId="0" applyFont="1" applyBorder="1" applyAlignment="1" applyProtection="1">
      <alignment vertical="center" wrapText="1"/>
    </xf>
    <xf numFmtId="0" fontId="19" fillId="0" borderId="31" xfId="0" applyFont="1" applyBorder="1" applyAlignment="1" applyProtection="1">
      <alignment vertical="center" wrapText="1"/>
    </xf>
    <xf numFmtId="0" fontId="4" fillId="0" borderId="5" xfId="2" applyFont="1" applyBorder="1" applyAlignment="1" applyProtection="1">
      <alignment vertical="center" wrapText="1"/>
    </xf>
    <xf numFmtId="0" fontId="4" fillId="0" borderId="6" xfId="2" applyFont="1" applyBorder="1" applyAlignment="1" applyProtection="1">
      <alignment vertical="center" wrapText="1"/>
    </xf>
    <xf numFmtId="0" fontId="4" fillId="0" borderId="22" xfId="2" applyFont="1" applyBorder="1" applyAlignment="1" applyProtection="1">
      <alignment vertical="center" wrapText="1"/>
    </xf>
    <xf numFmtId="0" fontId="4" fillId="0" borderId="7" xfId="2" applyFont="1" applyBorder="1" applyAlignment="1" applyProtection="1">
      <alignment vertical="center" wrapText="1"/>
    </xf>
    <xf numFmtId="0" fontId="4" fillId="0" borderId="8" xfId="2" applyFont="1" applyBorder="1" applyAlignment="1" applyProtection="1">
      <alignment vertical="center" wrapText="1"/>
    </xf>
    <xf numFmtId="0" fontId="4" fillId="0" borderId="9" xfId="2" applyFont="1" applyBorder="1" applyAlignment="1" applyProtection="1">
      <alignment vertical="center" wrapText="1"/>
    </xf>
    <xf numFmtId="0" fontId="4" fillId="0" borderId="25" xfId="2" applyFont="1" applyBorder="1" applyAlignment="1" applyProtection="1">
      <alignment vertical="center" wrapText="1"/>
    </xf>
    <xf numFmtId="0" fontId="4" fillId="0" borderId="20" xfId="2" applyFont="1" applyBorder="1" applyAlignment="1" applyProtection="1">
      <alignment vertical="center" wrapText="1"/>
    </xf>
    <xf numFmtId="0" fontId="4" fillId="0" borderId="23" xfId="2" applyFont="1" applyBorder="1" applyAlignment="1" applyProtection="1">
      <alignment vertical="center" wrapText="1"/>
    </xf>
    <xf numFmtId="49" fontId="19" fillId="2" borderId="24" xfId="0" applyNumberFormat="1" applyFont="1" applyFill="1" applyBorder="1" applyAlignment="1" applyProtection="1">
      <alignment horizontal="left" vertical="center" wrapText="1"/>
      <protection locked="0"/>
    </xf>
    <xf numFmtId="0" fontId="4" fillId="0" borderId="21" xfId="2" applyFont="1" applyBorder="1" applyAlignment="1" applyProtection="1">
      <alignment vertical="center" wrapText="1"/>
    </xf>
    <xf numFmtId="0" fontId="4" fillId="0" borderId="3" xfId="2" applyFont="1" applyBorder="1" applyAlignment="1" applyProtection="1">
      <alignment vertical="center" wrapText="1"/>
    </xf>
    <xf numFmtId="0" fontId="4" fillId="0" borderId="24" xfId="2" applyFont="1" applyBorder="1" applyAlignment="1" applyProtection="1">
      <alignment vertical="center" wrapText="1"/>
    </xf>
    <xf numFmtId="49" fontId="19" fillId="2" borderId="7" xfId="0" applyNumberFormat="1" applyFont="1" applyFill="1" applyBorder="1" applyAlignment="1" applyProtection="1">
      <alignment horizontal="left" vertical="center" wrapText="1"/>
      <protection locked="0"/>
    </xf>
    <xf numFmtId="49" fontId="19" fillId="2" borderId="8" xfId="0" applyNumberFormat="1" applyFont="1" applyFill="1" applyBorder="1" applyAlignment="1" applyProtection="1">
      <alignment horizontal="left" vertical="center" wrapText="1"/>
      <protection locked="0"/>
    </xf>
    <xf numFmtId="49" fontId="19" fillId="2" borderId="9" xfId="0" applyNumberFormat="1" applyFont="1" applyFill="1" applyBorder="1" applyAlignment="1" applyProtection="1">
      <alignment horizontal="left" vertical="center" wrapText="1"/>
      <protection locked="0"/>
    </xf>
    <xf numFmtId="49" fontId="19" fillId="2" borderId="10" xfId="0" applyNumberFormat="1" applyFont="1" applyFill="1" applyBorder="1" applyAlignment="1" applyProtection="1">
      <alignment horizontal="left" vertical="center" wrapText="1"/>
      <protection locked="0"/>
    </xf>
    <xf numFmtId="49" fontId="19" fillId="2" borderId="28" xfId="0" applyNumberFormat="1" applyFont="1" applyFill="1" applyBorder="1" applyAlignment="1" applyProtection="1">
      <alignment horizontal="left" vertical="center" wrapText="1"/>
      <protection locked="0"/>
    </xf>
    <xf numFmtId="49" fontId="19" fillId="2" borderId="1" xfId="0" applyNumberFormat="1" applyFont="1" applyFill="1" applyBorder="1" applyAlignment="1" applyProtection="1">
      <alignment horizontal="left" vertical="center" wrapText="1"/>
      <protection locked="0"/>
    </xf>
    <xf numFmtId="49" fontId="19" fillId="2" borderId="29" xfId="0" applyNumberFormat="1" applyFont="1" applyFill="1" applyBorder="1" applyAlignment="1" applyProtection="1">
      <alignment horizontal="left" vertical="center" wrapText="1"/>
      <protection locked="0"/>
    </xf>
    <xf numFmtId="49" fontId="19" fillId="2" borderId="2" xfId="0" applyNumberFormat="1" applyFont="1" applyFill="1" applyBorder="1" applyAlignment="1" applyProtection="1">
      <alignment horizontal="left" vertical="center" wrapText="1"/>
      <protection locked="0"/>
    </xf>
    <xf numFmtId="0" fontId="19" fillId="0" borderId="28" xfId="0" applyFont="1" applyBorder="1" applyProtection="1">
      <alignment vertical="center"/>
    </xf>
    <xf numFmtId="0" fontId="19" fillId="0" borderId="1" xfId="0" applyFont="1" applyBorder="1" applyProtection="1">
      <alignment vertical="center"/>
    </xf>
    <xf numFmtId="0" fontId="19" fillId="0" borderId="29" xfId="0" applyFont="1" applyBorder="1" applyProtection="1">
      <alignment vertical="center"/>
    </xf>
    <xf numFmtId="0" fontId="19" fillId="0" borderId="28" xfId="0" applyFont="1" applyBorder="1" applyAlignment="1" applyProtection="1">
      <alignment vertical="center" wrapText="1"/>
    </xf>
    <xf numFmtId="0" fontId="19" fillId="0" borderId="1" xfId="0" applyFont="1" applyBorder="1" applyAlignment="1" applyProtection="1">
      <alignment vertical="center" wrapText="1"/>
    </xf>
    <xf numFmtId="0" fontId="19" fillId="0" borderId="29" xfId="0" applyFont="1" applyBorder="1" applyAlignment="1" applyProtection="1">
      <alignment vertical="center" wrapText="1"/>
    </xf>
    <xf numFmtId="0" fontId="19" fillId="0" borderId="2" xfId="0" applyFont="1" applyBorder="1" applyProtection="1">
      <alignment vertical="center"/>
    </xf>
    <xf numFmtId="0" fontId="4" fillId="0" borderId="28" xfId="2" applyFont="1" applyBorder="1" applyAlignment="1" applyProtection="1">
      <alignment vertical="center" wrapText="1"/>
    </xf>
    <xf numFmtId="0" fontId="4" fillId="0" borderId="1" xfId="2" applyFont="1" applyBorder="1" applyAlignment="1" applyProtection="1">
      <alignment vertical="center" wrapText="1"/>
    </xf>
    <xf numFmtId="0" fontId="4" fillId="0" borderId="29" xfId="2" applyFont="1" applyBorder="1" applyAlignment="1" applyProtection="1">
      <alignment vertical="center" wrapText="1"/>
    </xf>
    <xf numFmtId="0" fontId="4" fillId="0" borderId="30" xfId="2" applyFont="1" applyBorder="1" applyAlignment="1" applyProtection="1">
      <alignment vertical="center" wrapText="1"/>
    </xf>
    <xf numFmtId="0" fontId="4" fillId="0" borderId="11" xfId="2" applyFont="1" applyBorder="1" applyAlignment="1" applyProtection="1">
      <alignment vertical="center" wrapText="1"/>
    </xf>
    <xf numFmtId="0" fontId="4" fillId="0" borderId="31" xfId="2" applyFont="1" applyBorder="1" applyAlignment="1" applyProtection="1">
      <alignment vertical="center" wrapText="1"/>
    </xf>
  </cellXfs>
  <cellStyles count="18">
    <cellStyle name="ハイパーリンク 2" xfId="15"/>
    <cellStyle name="桁区切り 2" xfId="4"/>
    <cellStyle name="桁区切り 2 2" xfId="13"/>
    <cellStyle name="桁区切り 3" xfId="7"/>
    <cellStyle name="桁区切り 4" xfId="16"/>
    <cellStyle name="桁区切り 5" xfId="17"/>
    <cellStyle name="通貨 2" xfId="9"/>
    <cellStyle name="標準" xfId="0" builtinId="0"/>
    <cellStyle name="標準 2" xfId="10"/>
    <cellStyle name="標準 3 3" xfId="3"/>
    <cellStyle name="標準 4" xfId="8"/>
    <cellStyle name="標準 5" xfId="2"/>
    <cellStyle name="標準 5 2" xfId="1"/>
    <cellStyle name="標準 5 2 2" xfId="6"/>
    <cellStyle name="標準 5 2 2 2" xfId="12"/>
    <cellStyle name="標準 5 2 2 3" xfId="11"/>
    <cellStyle name="標準 8" xfId="14"/>
    <cellStyle name="標準 9" xfId="5"/>
  </cellStyles>
  <dxfs count="269">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000000"/>
      <color rgb="FFFFCCFF"/>
      <color rgb="FFFF3300"/>
      <color rgb="FFCCEDFC"/>
      <color rgb="FFA6A6A6"/>
      <color rgb="FFFFE1FF"/>
      <color rgb="FFE2EFDA"/>
      <color rgb="FFFF0000"/>
      <color rgb="FFEEAAFC"/>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
    <outlinePr summaryBelow="0"/>
    <pageSetUpPr fitToPage="1"/>
  </sheetPr>
  <dimension ref="A1:AB308"/>
  <sheetViews>
    <sheetView showGridLines="0" tabSelected="1" topLeftCell="B1" zoomScaleNormal="100" zoomScalePageLayoutView="80" workbookViewId="0">
      <selection activeCell="D185" sqref="D185:Y185"/>
    </sheetView>
  </sheetViews>
  <sheetFormatPr defaultColWidth="9" defaultRowHeight="13.5" x14ac:dyDescent="0.15"/>
  <cols>
    <col min="1" max="1" width="9" style="88" hidden="1" customWidth="1"/>
    <col min="2" max="3" width="1.625" style="10" customWidth="1"/>
    <col min="4" max="4" width="5.125" style="10" customWidth="1"/>
    <col min="5" max="5" width="5.625" style="10" customWidth="1"/>
    <col min="6" max="6" width="5.375" style="10" customWidth="1"/>
    <col min="7" max="7" width="3.125" style="10" customWidth="1"/>
    <col min="8" max="8" width="7.625" style="10" customWidth="1"/>
    <col min="9" max="9" width="1.625" style="10" customWidth="1"/>
    <col min="10" max="10" width="7.625" style="10" customWidth="1"/>
    <col min="11" max="11" width="5.625" style="10" customWidth="1"/>
    <col min="12" max="14" width="6.625" style="10" customWidth="1"/>
    <col min="15" max="15" width="7.625" style="10" customWidth="1"/>
    <col min="16" max="16" width="10.625" style="10" customWidth="1"/>
    <col min="17" max="18" width="8.625" style="10" customWidth="1"/>
    <col min="19" max="19" width="7.875" style="10" customWidth="1"/>
    <col min="20" max="20" width="15.625" style="10" customWidth="1"/>
    <col min="21" max="21" width="7.625" style="10" customWidth="1"/>
    <col min="22" max="22" width="1.875" style="10" customWidth="1"/>
    <col min="23" max="25" width="7.625" style="10" customWidth="1"/>
    <col min="26" max="26" width="2.625" style="10" customWidth="1"/>
    <col min="27" max="27" width="3.625" style="10" customWidth="1"/>
    <col min="28" max="28" width="9" style="10" hidden="1" customWidth="1"/>
    <col min="29" max="16384" width="9" style="10"/>
  </cols>
  <sheetData>
    <row r="1" spans="1:27" ht="30" customHeight="1" x14ac:dyDescent="0.15">
      <c r="A1" s="108" t="s">
        <v>252</v>
      </c>
      <c r="B1" s="8"/>
      <c r="C1" s="9" t="s">
        <v>253</v>
      </c>
      <c r="D1" s="9"/>
      <c r="U1" s="11"/>
      <c r="V1" s="11"/>
      <c r="W1" s="111" t="s">
        <v>255</v>
      </c>
      <c r="X1" s="112"/>
      <c r="Y1" s="112"/>
      <c r="Z1" s="112"/>
      <c r="AA1" s="12"/>
    </row>
    <row r="2" spans="1:27" ht="15" hidden="1" customHeight="1" x14ac:dyDescent="0.15">
      <c r="A2" s="108" t="s">
        <v>4</v>
      </c>
      <c r="B2" s="8"/>
      <c r="C2" s="13"/>
      <c r="D2" s="13"/>
      <c r="E2" s="13"/>
      <c r="F2" s="13"/>
      <c r="G2" s="13"/>
      <c r="H2" s="13"/>
      <c r="AA2" s="12"/>
    </row>
    <row r="3" spans="1:27" ht="30" customHeight="1" x14ac:dyDescent="0.15">
      <c r="A3" s="109" t="s">
        <v>256</v>
      </c>
      <c r="B3" s="14"/>
      <c r="C3" s="10" t="s">
        <v>254</v>
      </c>
      <c r="AA3" s="12"/>
    </row>
    <row r="4" spans="1:27" ht="5.25" customHeight="1" x14ac:dyDescent="0.15">
      <c r="A4" s="14"/>
      <c r="B4" s="14"/>
      <c r="C4" s="15"/>
      <c r="D4" s="16"/>
      <c r="E4" s="16"/>
      <c r="F4" s="16"/>
      <c r="G4" s="16"/>
      <c r="H4" s="16"/>
      <c r="I4" s="16"/>
      <c r="J4" s="16"/>
      <c r="K4" s="16"/>
      <c r="L4" s="16"/>
      <c r="M4" s="16"/>
      <c r="N4" s="16"/>
      <c r="O4" s="16"/>
      <c r="P4" s="16"/>
      <c r="Q4" s="16"/>
      <c r="R4" s="16"/>
      <c r="S4" s="16"/>
      <c r="T4" s="16"/>
      <c r="U4" s="16"/>
      <c r="V4" s="16"/>
      <c r="W4" s="16"/>
      <c r="X4" s="16"/>
      <c r="Y4" s="16"/>
      <c r="Z4" s="17"/>
    </row>
    <row r="5" spans="1:27" ht="15" customHeight="1" x14ac:dyDescent="0.15">
      <c r="A5" s="14"/>
      <c r="B5" s="18"/>
      <c r="C5" s="19" t="s">
        <v>59</v>
      </c>
      <c r="D5" s="20"/>
      <c r="E5" s="20"/>
      <c r="F5" s="20"/>
      <c r="G5" s="20"/>
      <c r="H5" s="20"/>
      <c r="I5" s="20"/>
      <c r="J5" s="20"/>
      <c r="K5" s="20"/>
      <c r="L5" s="20"/>
      <c r="M5" s="20"/>
      <c r="N5" s="20"/>
      <c r="O5" s="20"/>
      <c r="P5" s="20"/>
      <c r="Q5" s="20"/>
      <c r="R5" s="20"/>
      <c r="S5" s="20"/>
      <c r="T5" s="20"/>
      <c r="U5" s="20"/>
      <c r="V5" s="20"/>
      <c r="W5" s="20"/>
      <c r="X5" s="20"/>
      <c r="Y5" s="20"/>
      <c r="Z5" s="21"/>
    </row>
    <row r="6" spans="1:27" ht="15" customHeight="1" x14ac:dyDescent="0.15">
      <c r="A6" s="14"/>
      <c r="B6" s="14"/>
      <c r="C6" s="19" t="s">
        <v>1</v>
      </c>
      <c r="D6" s="20"/>
      <c r="E6" s="20"/>
      <c r="F6" s="20"/>
      <c r="G6" s="20"/>
      <c r="H6" s="20"/>
      <c r="I6" s="20"/>
      <c r="J6" s="20"/>
      <c r="K6" s="20"/>
      <c r="L6" s="20"/>
      <c r="M6" s="20"/>
      <c r="N6" s="20"/>
      <c r="O6" s="20"/>
      <c r="P6" s="20"/>
      <c r="Q6" s="20"/>
      <c r="R6" s="20"/>
      <c r="S6" s="20"/>
      <c r="T6" s="20"/>
      <c r="U6" s="20"/>
      <c r="V6" s="20"/>
      <c r="W6" s="20"/>
      <c r="X6" s="20"/>
      <c r="Y6" s="20"/>
      <c r="Z6" s="21"/>
    </row>
    <row r="7" spans="1:27" ht="15" customHeight="1" x14ac:dyDescent="0.15">
      <c r="A7" s="14"/>
      <c r="B7" s="14"/>
      <c r="C7" s="19" t="s">
        <v>2</v>
      </c>
      <c r="D7" s="20"/>
      <c r="E7" s="20"/>
      <c r="F7" s="20"/>
      <c r="G7" s="20"/>
      <c r="H7" s="20"/>
      <c r="I7" s="20"/>
      <c r="J7" s="20"/>
      <c r="K7" s="20"/>
      <c r="L7" s="20"/>
      <c r="M7" s="20"/>
      <c r="N7" s="20"/>
      <c r="O7" s="20"/>
      <c r="P7" s="20"/>
      <c r="Q7" s="20"/>
      <c r="R7" s="20"/>
      <c r="S7" s="20"/>
      <c r="T7" s="20"/>
      <c r="U7" s="20"/>
      <c r="V7" s="20"/>
      <c r="W7" s="20"/>
      <c r="X7" s="20"/>
      <c r="Y7" s="20"/>
      <c r="Z7" s="21"/>
    </row>
    <row r="8" spans="1:27" ht="15" hidden="1" customHeight="1" x14ac:dyDescent="0.15">
      <c r="A8" s="14"/>
      <c r="B8" s="14"/>
      <c r="C8" s="19"/>
      <c r="D8" s="20"/>
      <c r="E8" s="20"/>
      <c r="F8" s="20"/>
      <c r="G8" s="20"/>
      <c r="H8" s="20"/>
      <c r="I8" s="20"/>
      <c r="J8" s="20"/>
      <c r="K8" s="20"/>
      <c r="L8" s="20"/>
      <c r="M8" s="20"/>
      <c r="N8" s="20"/>
      <c r="O8" s="20"/>
      <c r="P8" s="20"/>
      <c r="Q8" s="20"/>
      <c r="R8" s="20"/>
      <c r="S8" s="20"/>
      <c r="T8" s="20"/>
      <c r="U8" s="20"/>
      <c r="V8" s="20"/>
      <c r="W8" s="20"/>
      <c r="X8" s="20"/>
      <c r="Y8" s="20"/>
      <c r="Z8" s="21"/>
    </row>
    <row r="9" spans="1:27" ht="5.25" customHeight="1" x14ac:dyDescent="0.15">
      <c r="A9" s="14"/>
      <c r="B9" s="14"/>
      <c r="C9" s="22"/>
      <c r="D9" s="23"/>
      <c r="E9" s="23"/>
      <c r="F9" s="23"/>
      <c r="G9" s="23"/>
      <c r="H9" s="23"/>
      <c r="I9" s="23"/>
      <c r="J9" s="23"/>
      <c r="K9" s="23"/>
      <c r="L9" s="23"/>
      <c r="M9" s="23"/>
      <c r="N9" s="23"/>
      <c r="O9" s="23"/>
      <c r="P9" s="23"/>
      <c r="Q9" s="23"/>
      <c r="R9" s="23"/>
      <c r="S9" s="23"/>
      <c r="T9" s="23"/>
      <c r="U9" s="23"/>
      <c r="V9" s="23"/>
      <c r="W9" s="23"/>
      <c r="X9" s="23"/>
      <c r="Y9" s="23"/>
      <c r="Z9" s="24"/>
    </row>
    <row r="10" spans="1:27" ht="30" customHeight="1" x14ac:dyDescent="0.15">
      <c r="A10" s="14"/>
      <c r="B10" s="14"/>
    </row>
    <row r="11" spans="1:27" ht="15.75" hidden="1" customHeight="1" x14ac:dyDescent="0.15">
      <c r="A11" s="25"/>
      <c r="B11" s="14"/>
    </row>
    <row r="12" spans="1:27" ht="15.75" hidden="1" customHeight="1" x14ac:dyDescent="0.15">
      <c r="A12" s="25"/>
      <c r="B12" s="14"/>
    </row>
    <row r="13" spans="1:27" ht="20.100000000000001" customHeight="1" x14ac:dyDescent="0.15">
      <c r="A13" s="14"/>
      <c r="B13" s="14"/>
      <c r="C13" s="113" t="s">
        <v>10</v>
      </c>
      <c r="D13" s="114"/>
      <c r="E13" s="114"/>
      <c r="F13" s="114"/>
      <c r="G13" s="114"/>
      <c r="H13" s="115"/>
    </row>
    <row r="14" spans="1:27" ht="15" customHeight="1" x14ac:dyDescent="0.15">
      <c r="A14" s="14"/>
      <c r="B14" s="14"/>
      <c r="C14" s="26"/>
      <c r="D14" s="27"/>
      <c r="E14" s="27"/>
      <c r="F14" s="27"/>
      <c r="G14" s="27"/>
      <c r="H14" s="27"/>
      <c r="I14" s="28"/>
      <c r="J14" s="28"/>
      <c r="K14" s="28"/>
      <c r="L14" s="28"/>
      <c r="M14" s="28"/>
      <c r="N14" s="28"/>
      <c r="O14" s="28"/>
      <c r="P14" s="28"/>
      <c r="Q14" s="28"/>
      <c r="R14" s="28"/>
      <c r="S14" s="28"/>
      <c r="T14" s="28"/>
      <c r="U14" s="28"/>
      <c r="V14" s="28"/>
      <c r="W14" s="28"/>
      <c r="X14" s="28"/>
      <c r="Y14" s="28"/>
      <c r="Z14" s="29"/>
    </row>
    <row r="15" spans="1:27" ht="15.75" hidden="1" customHeight="1" x14ac:dyDescent="0.15">
      <c r="A15" s="14"/>
      <c r="B15" s="14"/>
      <c r="C15" s="30"/>
      <c r="D15" s="31"/>
      <c r="E15" s="124"/>
      <c r="F15" s="124"/>
      <c r="G15" s="124"/>
      <c r="H15" s="124"/>
      <c r="I15" s="32"/>
      <c r="J15" s="125"/>
      <c r="K15" s="125"/>
      <c r="L15" s="125"/>
      <c r="M15" s="125"/>
      <c r="N15" s="125"/>
      <c r="O15" s="125"/>
      <c r="P15" s="125"/>
      <c r="Q15" s="125"/>
      <c r="R15" s="125"/>
      <c r="S15" s="125"/>
      <c r="T15" s="125"/>
      <c r="U15" s="125"/>
      <c r="V15" s="125"/>
      <c r="W15" s="125"/>
      <c r="X15" s="125"/>
      <c r="Y15" s="125"/>
      <c r="Z15" s="33"/>
    </row>
    <row r="16" spans="1:27" ht="15.75" hidden="1" customHeight="1" x14ac:dyDescent="0.15">
      <c r="A16" s="14"/>
      <c r="B16" s="14"/>
      <c r="C16" s="30"/>
      <c r="D16" s="31"/>
      <c r="E16" s="34"/>
      <c r="F16" s="34"/>
      <c r="G16" s="34"/>
      <c r="H16" s="34"/>
      <c r="I16" s="32"/>
      <c r="J16" s="35"/>
      <c r="K16" s="35"/>
      <c r="L16" s="35"/>
      <c r="M16" s="35"/>
      <c r="N16" s="35"/>
      <c r="O16" s="35"/>
      <c r="P16" s="35"/>
      <c r="Q16" s="35"/>
      <c r="R16" s="35"/>
      <c r="S16" s="35"/>
      <c r="T16" s="35"/>
      <c r="U16" s="35"/>
      <c r="V16" s="35"/>
      <c r="W16" s="35"/>
      <c r="X16" s="35"/>
      <c r="Y16" s="35"/>
      <c r="Z16" s="33"/>
    </row>
    <row r="17" spans="1:26" ht="15.75" hidden="1" customHeight="1" x14ac:dyDescent="0.15">
      <c r="A17" s="14"/>
      <c r="B17" s="14"/>
      <c r="C17" s="30"/>
      <c r="D17" s="31"/>
      <c r="E17" s="34"/>
      <c r="F17" s="34"/>
      <c r="G17" s="34"/>
      <c r="H17" s="34"/>
      <c r="I17" s="32"/>
      <c r="J17" s="35"/>
      <c r="K17" s="35"/>
      <c r="L17" s="35"/>
      <c r="M17" s="35"/>
      <c r="N17" s="35"/>
      <c r="O17" s="35"/>
      <c r="P17" s="35"/>
      <c r="Q17" s="35"/>
      <c r="R17" s="35"/>
      <c r="S17" s="35"/>
      <c r="T17" s="35"/>
      <c r="U17" s="35"/>
      <c r="V17" s="35"/>
      <c r="W17" s="35"/>
      <c r="X17" s="35"/>
      <c r="Y17" s="35"/>
      <c r="Z17" s="33"/>
    </row>
    <row r="18" spans="1:26" ht="15.75" hidden="1" customHeight="1" x14ac:dyDescent="0.15">
      <c r="A18" s="14"/>
      <c r="B18" s="14"/>
      <c r="C18" s="30"/>
      <c r="D18" s="31"/>
      <c r="E18" s="34"/>
      <c r="F18" s="34"/>
      <c r="G18" s="34"/>
      <c r="H18" s="34"/>
      <c r="I18" s="32"/>
      <c r="J18" s="35"/>
      <c r="K18" s="35"/>
      <c r="L18" s="35"/>
      <c r="M18" s="35"/>
      <c r="N18" s="35"/>
      <c r="O18" s="35"/>
      <c r="P18" s="35"/>
      <c r="Q18" s="35"/>
      <c r="R18" s="35"/>
      <c r="S18" s="35"/>
      <c r="T18" s="35"/>
      <c r="U18" s="35"/>
      <c r="V18" s="35"/>
      <c r="W18" s="35"/>
      <c r="X18" s="35"/>
      <c r="Y18" s="35"/>
      <c r="Z18" s="33"/>
    </row>
    <row r="19" spans="1:26" ht="15.75" hidden="1" customHeight="1" x14ac:dyDescent="0.15">
      <c r="A19" s="14"/>
      <c r="B19" s="14"/>
      <c r="C19" s="30"/>
      <c r="D19" s="31"/>
      <c r="E19" s="34"/>
      <c r="F19" s="34"/>
      <c r="G19" s="34"/>
      <c r="H19" s="34"/>
      <c r="I19" s="32"/>
      <c r="J19" s="35"/>
      <c r="K19" s="35"/>
      <c r="L19" s="35"/>
      <c r="M19" s="35"/>
      <c r="N19" s="35"/>
      <c r="O19" s="35"/>
      <c r="P19" s="35"/>
      <c r="Q19" s="35"/>
      <c r="R19" s="35"/>
      <c r="S19" s="35"/>
      <c r="T19" s="35"/>
      <c r="U19" s="35"/>
      <c r="V19" s="35"/>
      <c r="W19" s="35"/>
      <c r="X19" s="35"/>
      <c r="Y19" s="35"/>
      <c r="Z19" s="33"/>
    </row>
    <row r="20" spans="1:26" ht="20.100000000000001" customHeight="1" x14ac:dyDescent="0.15">
      <c r="A20" s="14">
        <f>IFERROR(IF(TRIM($I20)="",1001,0),3)</f>
        <v>1001</v>
      </c>
      <c r="B20" s="14"/>
      <c r="C20" s="30"/>
      <c r="D20" s="31">
        <v>1</v>
      </c>
      <c r="E20" s="10" t="s">
        <v>11</v>
      </c>
      <c r="I20" s="120"/>
      <c r="J20" s="121"/>
      <c r="K20" s="121"/>
      <c r="L20" s="121"/>
      <c r="M20" s="121"/>
      <c r="N20" s="34"/>
      <c r="O20" s="34"/>
      <c r="P20" s="34"/>
      <c r="Q20" s="34"/>
      <c r="R20" s="34"/>
      <c r="S20" s="34"/>
      <c r="T20" s="34"/>
      <c r="U20" s="34"/>
      <c r="V20" s="34"/>
      <c r="W20" s="34"/>
      <c r="X20" s="34"/>
      <c r="Y20" s="34"/>
      <c r="Z20" s="33"/>
    </row>
    <row r="21" spans="1:26" ht="20.100000000000001" customHeight="1" x14ac:dyDescent="0.15">
      <c r="A21" s="14"/>
      <c r="B21" s="14"/>
      <c r="C21" s="30"/>
      <c r="D21" s="31"/>
      <c r="E21" s="34"/>
      <c r="F21" s="34"/>
      <c r="G21" s="34"/>
      <c r="H21" s="34"/>
      <c r="I21" s="32"/>
      <c r="J21" s="36" t="s">
        <v>57</v>
      </c>
      <c r="K21" s="35"/>
      <c r="L21" s="35"/>
      <c r="M21" s="35"/>
      <c r="N21" s="35"/>
      <c r="O21" s="35"/>
      <c r="P21" s="35"/>
      <c r="Q21" s="35"/>
      <c r="R21" s="35"/>
      <c r="S21" s="35"/>
      <c r="T21" s="35"/>
      <c r="U21" s="35"/>
      <c r="V21" s="35"/>
      <c r="W21" s="35"/>
      <c r="X21" s="35"/>
      <c r="Y21" s="35"/>
      <c r="Z21" s="33"/>
    </row>
    <row r="22" spans="1:26" ht="20.100000000000001" customHeight="1" x14ac:dyDescent="0.15">
      <c r="A22" s="14">
        <f>IFERROR(IF(AND(TRIM($I22)&lt;&gt;"", OR(ISERROR(FIND("@"&amp;LEFT($I22,3)&amp;"@", 都道府県3))=FALSE, ISERROR(FIND("@"&amp;LEFT($I22,4)&amp;"@",都道府県4))=FALSE))=FALSE,1001,0),3)</f>
        <v>1001</v>
      </c>
      <c r="B22" s="14"/>
      <c r="C22" s="30"/>
      <c r="D22" s="31">
        <v>2</v>
      </c>
      <c r="E22" s="10" t="s">
        <v>12</v>
      </c>
      <c r="I22" s="122"/>
      <c r="J22" s="122"/>
      <c r="K22" s="122"/>
      <c r="L22" s="122"/>
      <c r="M22" s="122"/>
      <c r="N22" s="122"/>
      <c r="O22" s="122"/>
      <c r="P22" s="122"/>
      <c r="Q22" s="123"/>
      <c r="R22" s="122"/>
      <c r="S22" s="122"/>
      <c r="T22" s="122"/>
      <c r="U22" s="122"/>
      <c r="V22" s="122"/>
      <c r="W22" s="122"/>
      <c r="X22" s="122"/>
      <c r="Y22" s="122"/>
      <c r="Z22" s="33"/>
    </row>
    <row r="23" spans="1:26" ht="20.100000000000001" customHeight="1" x14ac:dyDescent="0.15">
      <c r="A23" s="14"/>
      <c r="B23" s="14"/>
      <c r="C23" s="30"/>
      <c r="D23" s="31"/>
      <c r="E23" s="34"/>
      <c r="F23" s="34"/>
      <c r="G23" s="34"/>
      <c r="H23" s="34"/>
      <c r="I23" s="32"/>
      <c r="J23" s="36" t="s">
        <v>13</v>
      </c>
      <c r="K23" s="35"/>
      <c r="L23" s="35"/>
      <c r="M23" s="35"/>
      <c r="N23" s="35"/>
      <c r="O23" s="35"/>
      <c r="P23" s="35"/>
      <c r="Q23" s="35"/>
      <c r="R23" s="35"/>
      <c r="S23" s="35"/>
      <c r="T23" s="35"/>
      <c r="U23" s="35"/>
      <c r="V23" s="35"/>
      <c r="W23" s="35"/>
      <c r="X23" s="35"/>
      <c r="Y23" s="35"/>
      <c r="Z23" s="33"/>
    </row>
    <row r="24" spans="1:26" ht="20.100000000000001" customHeight="1" x14ac:dyDescent="0.15">
      <c r="A24" s="14">
        <f>IFERROR(IF(TRIM($I24)="",1001,0),3)</f>
        <v>1001</v>
      </c>
      <c r="B24" s="14"/>
      <c r="C24" s="30"/>
      <c r="D24" s="31">
        <v>3</v>
      </c>
      <c r="E24" s="10" t="s">
        <v>14</v>
      </c>
      <c r="I24" s="116"/>
      <c r="J24" s="116"/>
      <c r="K24" s="116"/>
      <c r="L24" s="116"/>
      <c r="M24" s="116"/>
      <c r="N24" s="116"/>
      <c r="O24" s="116"/>
      <c r="P24" s="116"/>
      <c r="Q24" s="117"/>
      <c r="R24" s="116"/>
      <c r="S24" s="116"/>
      <c r="T24" s="116"/>
      <c r="U24" s="116"/>
      <c r="V24" s="116"/>
      <c r="W24" s="116"/>
      <c r="X24" s="116"/>
      <c r="Y24" s="116"/>
      <c r="Z24" s="33"/>
    </row>
    <row r="25" spans="1:26" ht="20.100000000000001" customHeight="1" x14ac:dyDescent="0.15">
      <c r="A25" s="14"/>
      <c r="B25" s="14"/>
      <c r="C25" s="37"/>
      <c r="D25" s="34"/>
      <c r="E25" s="34"/>
      <c r="F25" s="34"/>
      <c r="G25" s="34"/>
      <c r="H25" s="34"/>
      <c r="I25" s="32"/>
      <c r="J25" s="36" t="s">
        <v>52</v>
      </c>
      <c r="K25" s="35"/>
      <c r="L25" s="35"/>
      <c r="M25" s="35"/>
      <c r="N25" s="35"/>
      <c r="O25" s="35"/>
      <c r="P25" s="35"/>
      <c r="Q25" s="35"/>
      <c r="R25" s="35"/>
      <c r="S25" s="35"/>
      <c r="T25" s="35"/>
      <c r="U25" s="35"/>
      <c r="V25" s="35"/>
      <c r="W25" s="35"/>
      <c r="X25" s="35"/>
      <c r="Y25" s="35"/>
      <c r="Z25" s="33"/>
    </row>
    <row r="26" spans="1:26" ht="20.100000000000001" customHeight="1" x14ac:dyDescent="0.15">
      <c r="A26" s="14">
        <f>IFERROR(IF(TRIM($I26)="",1001,0),3)</f>
        <v>1001</v>
      </c>
      <c r="B26" s="14"/>
      <c r="C26" s="30"/>
      <c r="D26" s="31">
        <v>4</v>
      </c>
      <c r="E26" s="10" t="s">
        <v>15</v>
      </c>
      <c r="I26" s="116"/>
      <c r="J26" s="116"/>
      <c r="K26" s="116"/>
      <c r="L26" s="116"/>
      <c r="M26" s="116"/>
      <c r="N26" s="116"/>
      <c r="O26" s="116"/>
      <c r="P26" s="116"/>
      <c r="Q26" s="117"/>
      <c r="R26" s="116"/>
      <c r="S26" s="116"/>
      <c r="T26" s="116"/>
      <c r="U26" s="116"/>
      <c r="V26" s="116"/>
      <c r="W26" s="116"/>
      <c r="X26" s="116"/>
      <c r="Y26" s="116"/>
      <c r="Z26" s="33"/>
    </row>
    <row r="27" spans="1:26" ht="20.100000000000001" customHeight="1" x14ac:dyDescent="0.15">
      <c r="A27" s="14"/>
      <c r="B27" s="14"/>
      <c r="C27" s="37"/>
      <c r="D27" s="34"/>
      <c r="E27" s="34"/>
      <c r="F27" s="34"/>
      <c r="G27" s="34"/>
      <c r="H27" s="34"/>
      <c r="I27" s="32"/>
      <c r="J27" s="36" t="s">
        <v>53</v>
      </c>
      <c r="K27" s="35"/>
      <c r="L27" s="35"/>
      <c r="M27" s="35"/>
      <c r="N27" s="35"/>
      <c r="O27" s="35"/>
      <c r="P27" s="35"/>
      <c r="Q27" s="38"/>
      <c r="R27" s="35"/>
      <c r="S27" s="35"/>
      <c r="T27" s="35"/>
      <c r="U27" s="35"/>
      <c r="V27" s="35"/>
      <c r="W27" s="35"/>
      <c r="X27" s="35"/>
      <c r="Y27" s="35"/>
      <c r="Z27" s="39"/>
    </row>
    <row r="28" spans="1:26" ht="20.100000000000001" customHeight="1" x14ac:dyDescent="0.15">
      <c r="A28" s="14">
        <f>IFERROR(IF(TRIM($I28)="",1001,0),3)</f>
        <v>1001</v>
      </c>
      <c r="B28" s="14"/>
      <c r="C28" s="30"/>
      <c r="D28" s="31">
        <v>5</v>
      </c>
      <c r="E28" s="10" t="s">
        <v>16</v>
      </c>
      <c r="I28" s="116"/>
      <c r="J28" s="116"/>
      <c r="K28" s="116"/>
      <c r="L28" s="116"/>
      <c r="M28" s="116"/>
      <c r="N28" s="116"/>
      <c r="O28" s="116"/>
      <c r="P28" s="116"/>
      <c r="Q28" s="116"/>
      <c r="R28" s="116"/>
      <c r="S28" s="116"/>
      <c r="T28" s="116"/>
      <c r="U28" s="116"/>
      <c r="V28" s="116"/>
      <c r="W28" s="116"/>
      <c r="X28" s="116"/>
      <c r="Y28" s="116"/>
      <c r="Z28" s="33"/>
    </row>
    <row r="29" spans="1:26" ht="20.100000000000001" customHeight="1" x14ac:dyDescent="0.15">
      <c r="A29" s="14"/>
      <c r="B29" s="14"/>
      <c r="C29" s="37"/>
      <c r="D29" s="34"/>
      <c r="E29" s="34"/>
      <c r="F29" s="34"/>
      <c r="G29" s="34"/>
      <c r="H29" s="34"/>
      <c r="I29" s="32"/>
      <c r="J29" s="36" t="s">
        <v>17</v>
      </c>
      <c r="K29" s="35"/>
      <c r="L29" s="35"/>
      <c r="M29" s="35"/>
      <c r="N29" s="35"/>
      <c r="O29" s="35"/>
      <c r="P29" s="35"/>
      <c r="Q29" s="35"/>
      <c r="R29" s="35"/>
      <c r="S29" s="35"/>
      <c r="T29" s="35"/>
      <c r="U29" s="35"/>
      <c r="V29" s="35"/>
      <c r="W29" s="35"/>
      <c r="X29" s="35"/>
      <c r="Y29" s="35"/>
      <c r="Z29" s="39"/>
    </row>
    <row r="30" spans="1:26" ht="20.100000000000001" customHeight="1" x14ac:dyDescent="0.15">
      <c r="A30" s="14">
        <f>IFERROR(IF(OR(TRIM($I30)="", NOT(OR(IFERROR(SEARCH(" ",$I30),0)&gt;0, IFERROR(SEARCH("　",$I30),0)&gt;0))),1001,0),3)</f>
        <v>1001</v>
      </c>
      <c r="B30" s="14"/>
      <c r="C30" s="30"/>
      <c r="D30" s="31">
        <v>6</v>
      </c>
      <c r="E30" s="10" t="s">
        <v>18</v>
      </c>
      <c r="I30" s="116"/>
      <c r="J30" s="116"/>
      <c r="K30" s="116"/>
      <c r="L30" s="116"/>
      <c r="M30" s="116"/>
      <c r="N30" s="116"/>
      <c r="O30" s="116"/>
      <c r="P30" s="116"/>
      <c r="Q30" s="116"/>
      <c r="R30" s="116"/>
      <c r="S30" s="116"/>
      <c r="T30" s="116"/>
      <c r="U30" s="116"/>
      <c r="V30" s="116"/>
      <c r="W30" s="116"/>
      <c r="X30" s="116"/>
      <c r="Y30" s="116"/>
      <c r="Z30" s="33"/>
    </row>
    <row r="31" spans="1:26" ht="20.100000000000001" customHeight="1" x14ac:dyDescent="0.15">
      <c r="A31" s="14"/>
      <c r="B31" s="14"/>
      <c r="C31" s="37"/>
      <c r="D31" s="34"/>
      <c r="E31" s="34"/>
      <c r="F31" s="34"/>
      <c r="G31" s="34"/>
      <c r="H31" s="34"/>
      <c r="I31" s="40"/>
      <c r="J31" s="36" t="s">
        <v>19</v>
      </c>
      <c r="K31" s="36"/>
      <c r="L31" s="36"/>
      <c r="M31" s="36"/>
      <c r="N31" s="36"/>
      <c r="O31" s="36"/>
      <c r="P31" s="36"/>
      <c r="Q31" s="36"/>
      <c r="R31" s="36"/>
      <c r="S31" s="36"/>
      <c r="T31" s="36"/>
      <c r="U31" s="36"/>
      <c r="V31" s="36"/>
      <c r="W31" s="36"/>
      <c r="X31" s="36"/>
      <c r="Y31" s="36"/>
      <c r="Z31" s="39"/>
    </row>
    <row r="32" spans="1:26" ht="20.100000000000001" customHeight="1" x14ac:dyDescent="0.15">
      <c r="A32" s="14">
        <f>IFERROR(IF(OR(TRIM($I32)="", NOT(OR(IFERROR(SEARCH(" ",$I32),0)&gt;0, IFERROR(SEARCH("　",$I32),0)&gt;0))),1001,0),3)</f>
        <v>1001</v>
      </c>
      <c r="B32" s="14"/>
      <c r="C32" s="30"/>
      <c r="D32" s="31">
        <v>7</v>
      </c>
      <c r="E32" s="10" t="s">
        <v>20</v>
      </c>
      <c r="I32" s="116"/>
      <c r="J32" s="116"/>
      <c r="K32" s="116"/>
      <c r="L32" s="116"/>
      <c r="M32" s="116"/>
      <c r="N32" s="116"/>
      <c r="O32" s="116"/>
      <c r="P32" s="116"/>
      <c r="Q32" s="116"/>
      <c r="R32" s="116"/>
      <c r="S32" s="116"/>
      <c r="T32" s="116"/>
      <c r="U32" s="116"/>
      <c r="V32" s="116"/>
      <c r="W32" s="116"/>
      <c r="X32" s="116"/>
      <c r="Y32" s="116"/>
      <c r="Z32" s="33"/>
    </row>
    <row r="33" spans="1:28" ht="20.100000000000001" customHeight="1" x14ac:dyDescent="0.15">
      <c r="A33" s="14"/>
      <c r="B33" s="14"/>
      <c r="C33" s="37"/>
      <c r="D33" s="34"/>
      <c r="E33" s="34"/>
      <c r="F33" s="34"/>
      <c r="G33" s="34"/>
      <c r="H33" s="34"/>
      <c r="I33" s="40"/>
      <c r="J33" s="36" t="s">
        <v>21</v>
      </c>
      <c r="K33" s="36"/>
      <c r="L33" s="36"/>
      <c r="M33" s="36"/>
      <c r="N33" s="36"/>
      <c r="O33" s="36"/>
      <c r="P33" s="36"/>
      <c r="Q33" s="36"/>
      <c r="R33" s="36"/>
      <c r="S33" s="36"/>
      <c r="T33" s="36"/>
      <c r="U33" s="36"/>
      <c r="V33" s="36"/>
      <c r="W33" s="36"/>
      <c r="X33" s="36"/>
      <c r="Y33" s="36"/>
      <c r="Z33" s="33"/>
    </row>
    <row r="34" spans="1:28" ht="20.100000000000001" customHeight="1" x14ac:dyDescent="0.15">
      <c r="A34" s="14">
        <f>IFERROR(IF(NOT(AND(TRIM($I34)&lt;&gt;"",ISNUMBER(VALUE(SUBSTITUTE($I34,"-",""))), IFERROR(SEARCH("-",$I34),0)&gt;0)),1001,0),3)</f>
        <v>1001</v>
      </c>
      <c r="B34" s="14"/>
      <c r="C34" s="30"/>
      <c r="D34" s="31">
        <v>8</v>
      </c>
      <c r="E34" s="10" t="s">
        <v>22</v>
      </c>
      <c r="I34" s="116"/>
      <c r="J34" s="116"/>
      <c r="K34" s="116"/>
      <c r="L34" s="116"/>
      <c r="M34" s="116"/>
      <c r="O34" s="41" t="s">
        <v>23</v>
      </c>
      <c r="P34" s="1"/>
      <c r="Q34" s="10" t="s">
        <v>24</v>
      </c>
      <c r="Y34" s="35"/>
      <c r="Z34" s="33"/>
      <c r="AB34" s="42"/>
    </row>
    <row r="35" spans="1:28" ht="20.100000000000001" customHeight="1" x14ac:dyDescent="0.15">
      <c r="A35" s="14"/>
      <c r="B35" s="14"/>
      <c r="C35" s="37"/>
      <c r="D35" s="34"/>
      <c r="E35" s="34"/>
      <c r="F35" s="34"/>
      <c r="G35" s="34"/>
      <c r="H35" s="34"/>
      <c r="I35" s="32"/>
      <c r="J35" s="36" t="s">
        <v>25</v>
      </c>
      <c r="K35" s="35"/>
      <c r="L35" s="35"/>
      <c r="M35" s="35"/>
      <c r="N35" s="35"/>
      <c r="O35" s="35"/>
      <c r="P35" s="35"/>
      <c r="Q35" s="35"/>
      <c r="R35" s="35"/>
      <c r="S35" s="35"/>
      <c r="T35" s="35"/>
      <c r="U35" s="35"/>
      <c r="V35" s="35"/>
      <c r="W35" s="35"/>
      <c r="X35" s="35"/>
      <c r="Y35" s="35"/>
      <c r="Z35" s="33"/>
    </row>
    <row r="36" spans="1:28" ht="20.100000000000001" customHeight="1" x14ac:dyDescent="0.15">
      <c r="A36" s="14">
        <f>IFERROR(IF(AND(TRIM($I36)&lt;&gt;"", NOT(AND(ISNUMBER(VALUE(SUBSTITUTE($I36,"-",""))), IFERROR(SEARCH("-",$I36),0)&gt;0))),1001,0),3)</f>
        <v>0</v>
      </c>
      <c r="B36" s="14"/>
      <c r="C36" s="30"/>
      <c r="D36" s="31">
        <v>9</v>
      </c>
      <c r="E36" s="10" t="s">
        <v>26</v>
      </c>
      <c r="I36" s="116"/>
      <c r="J36" s="116"/>
      <c r="K36" s="116"/>
      <c r="L36" s="116"/>
      <c r="M36" s="116"/>
      <c r="N36" s="35"/>
      <c r="O36" s="35"/>
      <c r="P36" s="35"/>
      <c r="Q36" s="35"/>
      <c r="R36" s="35"/>
      <c r="S36" s="35"/>
      <c r="T36" s="35"/>
      <c r="U36" s="35"/>
      <c r="V36" s="35"/>
      <c r="W36" s="35"/>
      <c r="X36" s="35"/>
      <c r="Y36" s="35"/>
      <c r="Z36" s="33"/>
    </row>
    <row r="37" spans="1:28" ht="20.100000000000001" customHeight="1" x14ac:dyDescent="0.15">
      <c r="A37" s="14"/>
      <c r="B37" s="14"/>
      <c r="C37" s="37"/>
      <c r="D37" s="34"/>
      <c r="E37" s="34"/>
      <c r="F37" s="34"/>
      <c r="G37" s="34"/>
      <c r="H37" s="34"/>
      <c r="I37" s="32"/>
      <c r="J37" s="36" t="s">
        <v>25</v>
      </c>
      <c r="K37" s="35"/>
      <c r="L37" s="35"/>
      <c r="M37" s="35"/>
      <c r="N37" s="35"/>
      <c r="O37" s="35"/>
      <c r="P37" s="35"/>
      <c r="Q37" s="35"/>
      <c r="R37" s="35"/>
      <c r="S37" s="35"/>
      <c r="T37" s="35"/>
      <c r="U37" s="35"/>
      <c r="V37" s="35"/>
      <c r="W37" s="35"/>
      <c r="X37" s="35"/>
      <c r="Y37" s="35"/>
      <c r="Z37" s="33"/>
    </row>
    <row r="38" spans="1:28" ht="20.100000000000001" customHeight="1" x14ac:dyDescent="0.15">
      <c r="A38" s="14">
        <f>IFERROR(IF(NOT(IFERROR(SEARCH("@",$I38),0)&gt;0),1001,0),3)</f>
        <v>1001</v>
      </c>
      <c r="B38" s="14"/>
      <c r="C38" s="37"/>
      <c r="D38" s="31">
        <v>10</v>
      </c>
      <c r="E38" s="10" t="s">
        <v>27</v>
      </c>
      <c r="I38" s="116"/>
      <c r="J38" s="116"/>
      <c r="K38" s="116"/>
      <c r="L38" s="116"/>
      <c r="M38" s="116"/>
      <c r="N38" s="116"/>
      <c r="O38" s="116"/>
      <c r="P38" s="116"/>
      <c r="Q38" s="119"/>
      <c r="R38" s="116"/>
      <c r="S38" s="116"/>
      <c r="T38" s="116"/>
      <c r="U38" s="116"/>
      <c r="V38" s="116"/>
      <c r="W38" s="116"/>
      <c r="X38" s="116"/>
      <c r="Y38" s="116"/>
      <c r="Z38" s="33"/>
    </row>
    <row r="39" spans="1:28" ht="20.100000000000001" customHeight="1" x14ac:dyDescent="0.15">
      <c r="A39" s="14"/>
      <c r="B39" s="14"/>
      <c r="C39" s="37"/>
      <c r="D39" s="31"/>
      <c r="E39" s="43" t="s">
        <v>250</v>
      </c>
      <c r="I39" s="32"/>
      <c r="J39" s="44" t="s">
        <v>55</v>
      </c>
      <c r="K39" s="45"/>
      <c r="L39" s="36"/>
      <c r="M39" s="36"/>
      <c r="N39" s="36"/>
      <c r="O39" s="36"/>
      <c r="P39" s="36"/>
      <c r="Q39" s="46"/>
      <c r="R39" s="36"/>
      <c r="S39" s="36"/>
      <c r="T39" s="36"/>
      <c r="U39" s="36"/>
      <c r="V39" s="36"/>
      <c r="W39" s="36"/>
      <c r="X39" s="36"/>
      <c r="Y39" s="36"/>
      <c r="Z39" s="34"/>
      <c r="AA39" s="47"/>
    </row>
    <row r="40" spans="1:28" ht="20.100000000000001" customHeight="1" x14ac:dyDescent="0.15">
      <c r="A40" s="14">
        <f>IFERROR(IF(AND($I40&lt;&gt;"一致する", $I40&lt;&gt;"一致しない"),1001,0),3)</f>
        <v>0</v>
      </c>
      <c r="B40" s="14"/>
      <c r="C40" s="30"/>
      <c r="D40" s="31">
        <v>11</v>
      </c>
      <c r="E40" s="10" t="s">
        <v>28</v>
      </c>
      <c r="I40" s="116" t="s">
        <v>29</v>
      </c>
      <c r="J40" s="116"/>
      <c r="K40" s="116"/>
      <c r="L40" s="116"/>
      <c r="M40" s="116"/>
      <c r="N40" s="34"/>
      <c r="O40" s="34"/>
      <c r="P40" s="34"/>
      <c r="Q40" s="34"/>
      <c r="R40" s="34"/>
      <c r="S40" s="34"/>
      <c r="T40" s="34"/>
      <c r="U40" s="34"/>
      <c r="V40" s="34"/>
      <c r="W40" s="34"/>
      <c r="X40" s="34"/>
      <c r="Y40" s="34"/>
      <c r="Z40" s="33"/>
      <c r="AA40" s="34"/>
    </row>
    <row r="41" spans="1:28" ht="20.100000000000001" customHeight="1" x14ac:dyDescent="0.15">
      <c r="A41" s="14"/>
      <c r="B41" s="14"/>
      <c r="C41" s="37"/>
      <c r="D41" s="34"/>
      <c r="E41" s="34"/>
      <c r="F41" s="34"/>
      <c r="G41" s="34"/>
      <c r="H41" s="34"/>
      <c r="I41" s="40"/>
      <c r="J41" s="48" t="s">
        <v>49</v>
      </c>
      <c r="K41" s="36"/>
      <c r="L41" s="36"/>
      <c r="M41" s="36"/>
      <c r="N41" s="36"/>
      <c r="O41" s="36"/>
      <c r="P41" s="36"/>
      <c r="Q41" s="36"/>
      <c r="R41" s="36"/>
      <c r="S41" s="36"/>
      <c r="T41" s="36"/>
      <c r="U41" s="36"/>
      <c r="V41" s="36"/>
      <c r="W41" s="36"/>
      <c r="X41" s="36"/>
      <c r="Y41" s="36"/>
      <c r="Z41" s="49"/>
      <c r="AA41" s="34"/>
    </row>
    <row r="42" spans="1:28" ht="20.100000000000001" customHeight="1" x14ac:dyDescent="0.15">
      <c r="A42" s="14"/>
      <c r="B42" s="14"/>
      <c r="C42" s="50"/>
      <c r="D42" s="51"/>
      <c r="E42" s="51"/>
      <c r="F42" s="51"/>
      <c r="G42" s="51"/>
      <c r="H42" s="51"/>
      <c r="I42" s="52"/>
      <c r="J42" s="52"/>
      <c r="K42" s="53"/>
      <c r="L42" s="52"/>
      <c r="M42" s="52"/>
      <c r="N42" s="52"/>
      <c r="O42" s="52"/>
      <c r="P42" s="52"/>
      <c r="Q42" s="52"/>
      <c r="R42" s="52"/>
      <c r="S42" s="52"/>
      <c r="T42" s="52"/>
      <c r="U42" s="52"/>
      <c r="V42" s="52"/>
      <c r="W42" s="52"/>
      <c r="X42" s="52"/>
      <c r="Y42" s="52"/>
      <c r="Z42" s="54"/>
    </row>
    <row r="43" spans="1:28" ht="15" customHeight="1" x14ac:dyDescent="0.15">
      <c r="A43" s="14"/>
      <c r="B43" s="14"/>
      <c r="C43" s="34"/>
      <c r="D43" s="34"/>
      <c r="E43" s="34"/>
      <c r="F43" s="34"/>
      <c r="G43" s="34"/>
      <c r="H43" s="34"/>
      <c r="I43" s="55"/>
      <c r="J43" s="56"/>
      <c r="K43" s="56"/>
      <c r="L43" s="56"/>
      <c r="M43" s="56"/>
      <c r="N43" s="56"/>
      <c r="O43" s="56"/>
      <c r="P43" s="56"/>
      <c r="Q43" s="56"/>
      <c r="R43" s="56"/>
      <c r="S43" s="56"/>
      <c r="T43" s="56"/>
      <c r="U43" s="56"/>
      <c r="V43" s="56"/>
      <c r="W43" s="56"/>
      <c r="X43" s="56"/>
      <c r="Y43" s="56"/>
      <c r="Z43" s="34"/>
    </row>
    <row r="44" spans="1:28" ht="15.75" hidden="1" customHeight="1" x14ac:dyDescent="0.15">
      <c r="A44" s="14"/>
      <c r="B44" s="14"/>
      <c r="C44" s="34"/>
      <c r="D44" s="34"/>
      <c r="E44" s="34"/>
      <c r="F44" s="34"/>
      <c r="G44" s="34"/>
      <c r="H44" s="34"/>
      <c r="I44" s="56"/>
      <c r="J44" s="34"/>
      <c r="K44" s="34"/>
      <c r="L44" s="34"/>
      <c r="M44" s="34"/>
      <c r="N44" s="34"/>
      <c r="O44" s="34"/>
      <c r="P44" s="34"/>
      <c r="Q44" s="34"/>
      <c r="R44" s="34"/>
      <c r="S44" s="34"/>
      <c r="T44" s="34"/>
      <c r="U44" s="34"/>
      <c r="V44" s="34"/>
      <c r="W44" s="34"/>
      <c r="X44" s="34"/>
      <c r="Y44" s="34"/>
      <c r="Z44" s="34"/>
    </row>
    <row r="45" spans="1:28" ht="15.75" hidden="1" customHeight="1" x14ac:dyDescent="0.15">
      <c r="A45" s="14"/>
      <c r="B45" s="14"/>
      <c r="C45" s="34"/>
      <c r="D45" s="34"/>
      <c r="E45" s="34"/>
      <c r="F45" s="34"/>
      <c r="G45" s="34"/>
      <c r="H45" s="34"/>
      <c r="I45" s="56"/>
      <c r="J45" s="34"/>
      <c r="K45" s="34"/>
      <c r="L45" s="34"/>
      <c r="M45" s="34"/>
      <c r="N45" s="34"/>
      <c r="O45" s="34"/>
      <c r="P45" s="34"/>
      <c r="Q45" s="34"/>
      <c r="R45" s="34"/>
      <c r="S45" s="34"/>
      <c r="T45" s="34"/>
      <c r="U45" s="34"/>
      <c r="V45" s="34"/>
      <c r="W45" s="34"/>
      <c r="X45" s="34"/>
      <c r="Y45" s="34"/>
      <c r="Z45" s="34"/>
    </row>
    <row r="46" spans="1:28" ht="15.75" hidden="1" customHeight="1" x14ac:dyDescent="0.15">
      <c r="A46" s="14"/>
      <c r="B46" s="14"/>
      <c r="C46" s="34"/>
      <c r="D46" s="34"/>
      <c r="E46" s="34"/>
      <c r="F46" s="34"/>
      <c r="G46" s="34"/>
      <c r="H46" s="34"/>
      <c r="I46" s="56"/>
      <c r="J46" s="34"/>
      <c r="K46" s="34"/>
      <c r="L46" s="34"/>
      <c r="M46" s="34"/>
      <c r="N46" s="34"/>
      <c r="O46" s="34"/>
      <c r="P46" s="34"/>
      <c r="Q46" s="34"/>
      <c r="R46" s="34"/>
      <c r="S46" s="34"/>
      <c r="T46" s="34"/>
      <c r="U46" s="34"/>
      <c r="V46" s="34"/>
      <c r="W46" s="34"/>
      <c r="X46" s="34"/>
      <c r="Y46" s="34"/>
      <c r="Z46" s="34"/>
    </row>
    <row r="47" spans="1:28" ht="15.75" hidden="1" customHeight="1" x14ac:dyDescent="0.15">
      <c r="A47" s="14"/>
      <c r="B47" s="14"/>
      <c r="C47" s="34"/>
      <c r="D47" s="34"/>
      <c r="E47" s="34"/>
      <c r="F47" s="34"/>
      <c r="G47" s="34"/>
      <c r="H47" s="34"/>
      <c r="I47" s="56"/>
      <c r="J47" s="34"/>
      <c r="K47" s="34"/>
      <c r="L47" s="34"/>
      <c r="M47" s="34"/>
      <c r="N47" s="34"/>
      <c r="O47" s="34"/>
      <c r="P47" s="34"/>
      <c r="Q47" s="34"/>
      <c r="R47" s="34"/>
      <c r="S47" s="34"/>
      <c r="T47" s="34"/>
      <c r="U47" s="34"/>
      <c r="V47" s="34"/>
      <c r="W47" s="34"/>
      <c r="X47" s="34"/>
      <c r="Y47" s="34"/>
      <c r="Z47" s="34"/>
    </row>
    <row r="48" spans="1:28" ht="15.75" hidden="1" customHeight="1" x14ac:dyDescent="0.15">
      <c r="A48" s="14"/>
      <c r="B48" s="14"/>
      <c r="C48" s="34"/>
      <c r="D48" s="34"/>
      <c r="E48" s="34"/>
      <c r="F48" s="34"/>
      <c r="G48" s="34"/>
      <c r="H48" s="34"/>
      <c r="I48" s="56"/>
      <c r="J48" s="34"/>
      <c r="K48" s="34"/>
      <c r="L48" s="34"/>
      <c r="M48" s="34"/>
      <c r="N48" s="34"/>
      <c r="O48" s="34"/>
      <c r="P48" s="34"/>
      <c r="Q48" s="34"/>
      <c r="R48" s="34"/>
      <c r="S48" s="34"/>
      <c r="T48" s="34"/>
      <c r="U48" s="34"/>
      <c r="V48" s="34"/>
      <c r="W48" s="34"/>
      <c r="X48" s="34"/>
      <c r="Y48" s="34"/>
      <c r="Z48" s="34"/>
    </row>
    <row r="49" spans="1:26" ht="15.75" hidden="1" customHeight="1" x14ac:dyDescent="0.15">
      <c r="A49" s="14"/>
      <c r="B49" s="14"/>
      <c r="C49" s="34"/>
      <c r="D49" s="34"/>
      <c r="E49" s="34"/>
      <c r="F49" s="34"/>
      <c r="G49" s="34"/>
      <c r="H49" s="34"/>
      <c r="I49" s="56"/>
      <c r="J49" s="34"/>
      <c r="K49" s="34"/>
      <c r="L49" s="34"/>
      <c r="M49" s="34"/>
      <c r="N49" s="34"/>
      <c r="O49" s="34"/>
      <c r="P49" s="34"/>
      <c r="Q49" s="34"/>
      <c r="R49" s="34"/>
      <c r="S49" s="34"/>
      <c r="T49" s="34"/>
      <c r="U49" s="34"/>
      <c r="V49" s="34"/>
      <c r="W49" s="34"/>
      <c r="X49" s="34"/>
      <c r="Y49" s="34"/>
      <c r="Z49" s="34"/>
    </row>
    <row r="50" spans="1:26" ht="15.75" hidden="1" customHeight="1" x14ac:dyDescent="0.15">
      <c r="A50" s="14"/>
      <c r="B50" s="14"/>
      <c r="C50" s="34"/>
      <c r="D50" s="34"/>
      <c r="E50" s="34"/>
      <c r="F50" s="34"/>
      <c r="G50" s="34"/>
      <c r="H50" s="34"/>
      <c r="I50" s="56"/>
      <c r="J50" s="34"/>
      <c r="K50" s="34"/>
      <c r="L50" s="34"/>
      <c r="M50" s="34"/>
      <c r="N50" s="34"/>
      <c r="O50" s="34"/>
      <c r="P50" s="34"/>
      <c r="Q50" s="34"/>
      <c r="R50" s="34"/>
      <c r="S50" s="34"/>
      <c r="T50" s="34"/>
      <c r="U50" s="34"/>
      <c r="V50" s="34"/>
      <c r="W50" s="34"/>
      <c r="X50" s="34"/>
      <c r="Y50" s="34"/>
      <c r="Z50" s="34"/>
    </row>
    <row r="51" spans="1:26" ht="15.75" hidden="1" customHeight="1" x14ac:dyDescent="0.15">
      <c r="A51" s="14"/>
      <c r="B51" s="14"/>
      <c r="C51" s="34"/>
      <c r="D51" s="34"/>
      <c r="E51" s="34"/>
      <c r="F51" s="34"/>
      <c r="G51" s="34"/>
      <c r="H51" s="34"/>
      <c r="I51" s="56"/>
      <c r="J51" s="34"/>
      <c r="K51" s="34"/>
      <c r="L51" s="34"/>
      <c r="M51" s="34"/>
      <c r="N51" s="34"/>
      <c r="O51" s="34"/>
      <c r="P51" s="34"/>
      <c r="Q51" s="34"/>
      <c r="R51" s="34"/>
      <c r="S51" s="34"/>
      <c r="T51" s="34"/>
      <c r="U51" s="34"/>
      <c r="V51" s="34"/>
      <c r="W51" s="34"/>
      <c r="X51" s="34"/>
      <c r="Y51" s="34"/>
      <c r="Z51" s="34"/>
    </row>
    <row r="52" spans="1:26" ht="15.75" hidden="1" customHeight="1" x14ac:dyDescent="0.15">
      <c r="A52" s="14"/>
      <c r="B52" s="14"/>
      <c r="C52" s="34"/>
      <c r="D52" s="34"/>
      <c r="E52" s="34"/>
      <c r="F52" s="34"/>
      <c r="G52" s="34"/>
      <c r="H52" s="34"/>
      <c r="I52" s="56"/>
      <c r="J52" s="34"/>
      <c r="K52" s="34"/>
      <c r="L52" s="34"/>
      <c r="M52" s="34"/>
      <c r="N52" s="34"/>
      <c r="O52" s="34"/>
      <c r="P52" s="34"/>
      <c r="Q52" s="34"/>
      <c r="R52" s="34"/>
      <c r="S52" s="34"/>
      <c r="T52" s="34"/>
      <c r="U52" s="34"/>
      <c r="V52" s="34"/>
      <c r="W52" s="34"/>
      <c r="X52" s="34"/>
      <c r="Y52" s="34"/>
      <c r="Z52" s="34"/>
    </row>
    <row r="53" spans="1:26" ht="15.75" hidden="1" customHeight="1" x14ac:dyDescent="0.15">
      <c r="A53" s="14"/>
      <c r="B53" s="14"/>
      <c r="C53" s="34"/>
      <c r="D53" s="34"/>
      <c r="E53" s="34"/>
      <c r="F53" s="34"/>
      <c r="G53" s="34"/>
      <c r="H53" s="34"/>
      <c r="I53" s="56"/>
      <c r="J53" s="34"/>
      <c r="K53" s="34"/>
      <c r="L53" s="34"/>
      <c r="M53" s="34"/>
      <c r="N53" s="34"/>
      <c r="O53" s="34"/>
      <c r="P53" s="34"/>
      <c r="Q53" s="34"/>
      <c r="R53" s="34"/>
      <c r="S53" s="34"/>
      <c r="T53" s="34"/>
      <c r="U53" s="34"/>
      <c r="V53" s="34"/>
      <c r="W53" s="34"/>
      <c r="X53" s="34"/>
      <c r="Y53" s="34"/>
      <c r="Z53" s="34"/>
    </row>
    <row r="54" spans="1:26" ht="15.75" hidden="1" customHeight="1" x14ac:dyDescent="0.15">
      <c r="A54" s="14"/>
      <c r="B54" s="14"/>
      <c r="C54" s="34"/>
      <c r="D54" s="34"/>
      <c r="E54" s="34"/>
      <c r="F54" s="34"/>
      <c r="G54" s="34"/>
      <c r="H54" s="34"/>
      <c r="I54" s="56"/>
      <c r="J54" s="34"/>
      <c r="K54" s="34"/>
      <c r="L54" s="34"/>
      <c r="M54" s="34"/>
      <c r="N54" s="34"/>
      <c r="O54" s="34"/>
      <c r="P54" s="34"/>
      <c r="Q54" s="34"/>
      <c r="R54" s="34"/>
      <c r="S54" s="34"/>
      <c r="T54" s="34"/>
      <c r="U54" s="34"/>
      <c r="V54" s="34"/>
      <c r="W54" s="34"/>
      <c r="X54" s="34"/>
      <c r="Y54" s="34"/>
      <c r="Z54" s="34"/>
    </row>
    <row r="55" spans="1:26" ht="15.75" hidden="1" customHeight="1" x14ac:dyDescent="0.15">
      <c r="A55" s="14"/>
      <c r="B55" s="14"/>
      <c r="C55" s="34"/>
      <c r="D55" s="34"/>
      <c r="E55" s="34"/>
      <c r="F55" s="34"/>
      <c r="G55" s="34"/>
      <c r="H55" s="34"/>
      <c r="I55" s="56"/>
      <c r="J55" s="34"/>
      <c r="K55" s="34"/>
      <c r="L55" s="34"/>
      <c r="M55" s="34"/>
      <c r="N55" s="34"/>
      <c r="O55" s="34"/>
      <c r="P55" s="34"/>
      <c r="Q55" s="34"/>
      <c r="R55" s="34"/>
      <c r="S55" s="34"/>
      <c r="T55" s="34"/>
      <c r="U55" s="34"/>
      <c r="V55" s="34"/>
      <c r="W55" s="34"/>
      <c r="X55" s="34"/>
      <c r="Y55" s="34"/>
      <c r="Z55" s="34"/>
    </row>
    <row r="56" spans="1:26" ht="15.75" hidden="1" customHeight="1" x14ac:dyDescent="0.15">
      <c r="A56" s="14"/>
      <c r="B56" s="14"/>
      <c r="C56" s="34"/>
      <c r="D56" s="34"/>
      <c r="E56" s="34"/>
      <c r="F56" s="34"/>
      <c r="G56" s="34"/>
      <c r="H56" s="34"/>
      <c r="I56" s="56"/>
      <c r="J56" s="34"/>
      <c r="K56" s="34"/>
      <c r="L56" s="34"/>
      <c r="M56" s="34"/>
      <c r="N56" s="34"/>
      <c r="O56" s="34"/>
      <c r="P56" s="34"/>
      <c r="Q56" s="34"/>
      <c r="R56" s="34"/>
      <c r="S56" s="34"/>
      <c r="T56" s="34"/>
      <c r="U56" s="34"/>
      <c r="V56" s="34"/>
      <c r="W56" s="34"/>
      <c r="X56" s="34"/>
      <c r="Y56" s="34"/>
      <c r="Z56" s="34"/>
    </row>
    <row r="57" spans="1:26" ht="15.75" hidden="1" customHeight="1" x14ac:dyDescent="0.15">
      <c r="A57" s="14"/>
      <c r="B57" s="14"/>
      <c r="C57" s="34"/>
      <c r="D57" s="34"/>
      <c r="E57" s="34"/>
      <c r="F57" s="34"/>
      <c r="G57" s="34"/>
      <c r="H57" s="34"/>
      <c r="I57" s="56"/>
      <c r="J57" s="34"/>
      <c r="K57" s="34"/>
      <c r="L57" s="34"/>
      <c r="M57" s="34"/>
      <c r="N57" s="34"/>
      <c r="O57" s="34"/>
      <c r="P57" s="34"/>
      <c r="Q57" s="34"/>
      <c r="R57" s="34"/>
      <c r="S57" s="34"/>
      <c r="T57" s="34"/>
      <c r="U57" s="34"/>
      <c r="V57" s="34"/>
      <c r="W57" s="34"/>
      <c r="X57" s="34"/>
      <c r="Y57" s="34"/>
      <c r="Z57" s="34"/>
    </row>
    <row r="58" spans="1:26" ht="15.75" hidden="1" customHeight="1" x14ac:dyDescent="0.15">
      <c r="A58" s="14"/>
      <c r="B58" s="14"/>
      <c r="C58" s="34"/>
      <c r="D58" s="34"/>
      <c r="E58" s="34"/>
      <c r="F58" s="34"/>
      <c r="G58" s="34"/>
      <c r="H58" s="34"/>
      <c r="I58" s="56"/>
      <c r="J58" s="34"/>
      <c r="K58" s="34"/>
      <c r="L58" s="34"/>
      <c r="M58" s="34"/>
      <c r="N58" s="34"/>
      <c r="O58" s="34"/>
      <c r="P58" s="34"/>
      <c r="Q58" s="34"/>
      <c r="R58" s="34"/>
      <c r="S58" s="34"/>
      <c r="T58" s="34"/>
      <c r="U58" s="34"/>
      <c r="V58" s="34"/>
      <c r="W58" s="34"/>
      <c r="X58" s="34"/>
      <c r="Y58" s="34"/>
      <c r="Z58" s="34"/>
    </row>
    <row r="59" spans="1:26" ht="15" customHeight="1" x14ac:dyDescent="0.15">
      <c r="A59" s="14"/>
      <c r="B59" s="14"/>
      <c r="C59" s="34"/>
      <c r="D59" s="34"/>
      <c r="E59" s="34"/>
      <c r="F59" s="34"/>
      <c r="G59" s="34"/>
      <c r="H59" s="34"/>
      <c r="I59" s="56"/>
      <c r="J59" s="34"/>
      <c r="K59" s="34"/>
      <c r="L59" s="34"/>
      <c r="M59" s="34"/>
      <c r="N59" s="34"/>
      <c r="O59" s="34"/>
      <c r="P59" s="34"/>
      <c r="Q59" s="34"/>
      <c r="R59" s="34"/>
      <c r="S59" s="34"/>
      <c r="T59" s="34"/>
      <c r="U59" s="34"/>
      <c r="V59" s="34"/>
      <c r="W59" s="34"/>
      <c r="X59" s="34"/>
      <c r="Y59" s="34"/>
      <c r="Z59" s="34"/>
    </row>
    <row r="60" spans="1:26" ht="20.100000000000001" customHeight="1" x14ac:dyDescent="0.15">
      <c r="A60" s="14"/>
      <c r="B60" s="14"/>
      <c r="C60" s="113" t="s">
        <v>30</v>
      </c>
      <c r="D60" s="114"/>
      <c r="E60" s="114"/>
      <c r="F60" s="114"/>
      <c r="G60" s="114"/>
      <c r="H60" s="115"/>
      <c r="I60" s="57"/>
    </row>
    <row r="61" spans="1:26" ht="15" customHeight="1" x14ac:dyDescent="0.15">
      <c r="A61" s="14"/>
      <c r="B61" s="14"/>
      <c r="C61" s="26"/>
      <c r="D61" s="27"/>
      <c r="E61" s="27"/>
      <c r="F61" s="27"/>
      <c r="G61" s="27"/>
      <c r="H61" s="27"/>
      <c r="I61" s="28"/>
      <c r="J61" s="28"/>
      <c r="K61" s="28"/>
      <c r="L61" s="28"/>
      <c r="M61" s="28"/>
      <c r="N61" s="28"/>
      <c r="O61" s="28"/>
      <c r="P61" s="28"/>
      <c r="Q61" s="28"/>
      <c r="R61" s="28"/>
      <c r="S61" s="28"/>
      <c r="T61" s="28"/>
      <c r="U61" s="28"/>
      <c r="V61" s="28"/>
      <c r="W61" s="28"/>
      <c r="X61" s="28"/>
      <c r="Y61" s="28"/>
      <c r="Z61" s="29"/>
    </row>
    <row r="62" spans="1:26" ht="20.100000000000001" customHeight="1" x14ac:dyDescent="0.15">
      <c r="A62" s="14"/>
      <c r="B62" s="14"/>
      <c r="C62" s="26"/>
      <c r="D62" s="58" t="s">
        <v>31</v>
      </c>
      <c r="E62" s="58"/>
      <c r="F62" s="58"/>
      <c r="G62" s="58"/>
      <c r="H62" s="58"/>
      <c r="I62" s="58"/>
      <c r="J62" s="58"/>
      <c r="K62" s="58"/>
      <c r="L62" s="58"/>
      <c r="M62" s="58"/>
      <c r="N62" s="58"/>
      <c r="O62" s="58"/>
      <c r="P62" s="58"/>
      <c r="Q62" s="58"/>
      <c r="R62" s="58"/>
      <c r="S62" s="58"/>
      <c r="T62" s="58"/>
      <c r="U62" s="58"/>
      <c r="V62" s="58"/>
      <c r="W62" s="58"/>
      <c r="X62" s="58"/>
      <c r="Y62" s="58"/>
      <c r="Z62" s="33"/>
    </row>
    <row r="63" spans="1:26" ht="20.100000000000001" customHeight="1" x14ac:dyDescent="0.15">
      <c r="A63" s="14">
        <f>IFERROR(IF(AND($I63&lt;&gt;"しない", $I63&lt;&gt;"する"),1001,0),3)</f>
        <v>1001</v>
      </c>
      <c r="B63" s="14"/>
      <c r="C63" s="30"/>
      <c r="D63" s="31">
        <v>1</v>
      </c>
      <c r="E63" s="34" t="s">
        <v>32</v>
      </c>
      <c r="F63" s="34"/>
      <c r="G63" s="34"/>
      <c r="H63" s="34"/>
      <c r="I63" s="116"/>
      <c r="J63" s="116"/>
      <c r="K63" s="116"/>
      <c r="L63" s="116"/>
      <c r="M63" s="116"/>
      <c r="N63" s="34"/>
      <c r="O63" s="34"/>
      <c r="P63" s="34"/>
      <c r="Q63" s="34"/>
      <c r="R63" s="34"/>
      <c r="S63" s="34"/>
      <c r="T63" s="34"/>
      <c r="U63" s="34"/>
      <c r="V63" s="34"/>
      <c r="W63" s="34"/>
      <c r="X63" s="34"/>
      <c r="Y63" s="34"/>
      <c r="Z63" s="33"/>
    </row>
    <row r="64" spans="1:26" ht="20.100000000000001" customHeight="1" x14ac:dyDescent="0.15">
      <c r="A64" s="14"/>
      <c r="B64" s="14"/>
      <c r="C64" s="30"/>
      <c r="D64" s="34"/>
      <c r="E64" s="34"/>
      <c r="F64" s="34"/>
      <c r="G64" s="34"/>
      <c r="H64" s="34"/>
      <c r="I64" s="40"/>
      <c r="J64" s="36" t="s">
        <v>5</v>
      </c>
      <c r="K64" s="35"/>
      <c r="L64" s="35"/>
      <c r="M64" s="35"/>
      <c r="N64" s="35"/>
      <c r="O64" s="35"/>
      <c r="P64" s="35"/>
      <c r="Q64" s="35"/>
      <c r="R64" s="35"/>
      <c r="S64" s="35"/>
      <c r="T64" s="35"/>
      <c r="U64" s="35"/>
      <c r="V64" s="35"/>
      <c r="W64" s="35"/>
      <c r="X64" s="35"/>
      <c r="Y64" s="35"/>
      <c r="Z64" s="33"/>
    </row>
    <row r="65" spans="1:26" ht="20.100000000000001" hidden="1" customHeight="1" x14ac:dyDescent="0.15">
      <c r="A65" s="14"/>
      <c r="B65" s="14"/>
      <c r="C65" s="30"/>
      <c r="D65" s="34"/>
      <c r="E65" s="34"/>
      <c r="F65" s="34"/>
      <c r="G65" s="34"/>
      <c r="H65" s="34"/>
      <c r="I65" s="40"/>
      <c r="J65" s="35"/>
      <c r="K65" s="35"/>
      <c r="L65" s="35"/>
      <c r="M65" s="35"/>
      <c r="N65" s="35"/>
      <c r="O65" s="35"/>
      <c r="P65" s="35"/>
      <c r="Q65" s="35"/>
      <c r="R65" s="35"/>
      <c r="S65" s="35"/>
      <c r="T65" s="35"/>
      <c r="U65" s="35"/>
      <c r="V65" s="35"/>
      <c r="W65" s="35"/>
      <c r="X65" s="35"/>
      <c r="Y65" s="35"/>
      <c r="Z65" s="33"/>
    </row>
    <row r="66" spans="1:26" ht="20.100000000000001" hidden="1" customHeight="1" x14ac:dyDescent="0.15">
      <c r="A66" s="14"/>
      <c r="B66" s="14"/>
      <c r="C66" s="30"/>
      <c r="D66" s="34"/>
      <c r="E66" s="34"/>
      <c r="F66" s="34"/>
      <c r="G66" s="34"/>
      <c r="H66" s="34"/>
      <c r="I66" s="40"/>
      <c r="J66" s="35"/>
      <c r="K66" s="35"/>
      <c r="L66" s="35"/>
      <c r="M66" s="35"/>
      <c r="N66" s="35"/>
      <c r="O66" s="35"/>
      <c r="P66" s="35"/>
      <c r="Q66" s="35"/>
      <c r="R66" s="35"/>
      <c r="S66" s="35"/>
      <c r="T66" s="35"/>
      <c r="U66" s="35"/>
      <c r="V66" s="35"/>
      <c r="W66" s="35"/>
      <c r="X66" s="35"/>
      <c r="Y66" s="35"/>
      <c r="Z66" s="33"/>
    </row>
    <row r="67" spans="1:26" ht="20.100000000000001" hidden="1" customHeight="1" x14ac:dyDescent="0.15">
      <c r="A67" s="14"/>
      <c r="B67" s="14"/>
      <c r="C67" s="30"/>
      <c r="D67" s="34"/>
      <c r="E67" s="34"/>
      <c r="F67" s="34"/>
      <c r="G67" s="34"/>
      <c r="H67" s="34"/>
      <c r="I67" s="40"/>
      <c r="J67" s="35"/>
      <c r="K67" s="35"/>
      <c r="L67" s="35"/>
      <c r="M67" s="35"/>
      <c r="N67" s="35"/>
      <c r="O67" s="35"/>
      <c r="P67" s="35"/>
      <c r="Q67" s="35"/>
      <c r="R67" s="35"/>
      <c r="S67" s="35"/>
      <c r="T67" s="35"/>
      <c r="U67" s="35"/>
      <c r="V67" s="35"/>
      <c r="W67" s="35"/>
      <c r="X67" s="35"/>
      <c r="Y67" s="35"/>
      <c r="Z67" s="33"/>
    </row>
    <row r="68" spans="1:26" ht="20.100000000000001" hidden="1" customHeight="1" x14ac:dyDescent="0.15">
      <c r="A68" s="14"/>
      <c r="B68" s="14"/>
      <c r="C68" s="30"/>
      <c r="D68" s="34"/>
      <c r="E68" s="34"/>
      <c r="F68" s="34"/>
      <c r="G68" s="34"/>
      <c r="H68" s="34"/>
      <c r="I68" s="40"/>
      <c r="J68" s="35"/>
      <c r="K68" s="35"/>
      <c r="L68" s="35"/>
      <c r="M68" s="35"/>
      <c r="N68" s="35"/>
      <c r="O68" s="35"/>
      <c r="P68" s="35"/>
      <c r="Q68" s="35"/>
      <c r="R68" s="35"/>
      <c r="S68" s="35"/>
      <c r="T68" s="35"/>
      <c r="U68" s="35"/>
      <c r="V68" s="35"/>
      <c r="W68" s="35"/>
      <c r="X68" s="35"/>
      <c r="Y68" s="35"/>
      <c r="Z68" s="33"/>
    </row>
    <row r="69" spans="1:26" ht="20.100000000000001" customHeight="1" x14ac:dyDescent="0.15">
      <c r="A69" s="14">
        <f>IFERROR(IF(OR(AND($I63="する",TRIM($I69)=""),AND($I63="しない",NOT(ISBLANK($I69)))),1001,0),3)</f>
        <v>0</v>
      </c>
      <c r="B69" s="14"/>
      <c r="C69" s="30"/>
      <c r="D69" s="31">
        <v>2</v>
      </c>
      <c r="E69" s="10" t="s">
        <v>11</v>
      </c>
      <c r="I69" s="120"/>
      <c r="J69" s="121"/>
      <c r="K69" s="121"/>
      <c r="L69" s="121"/>
      <c r="M69" s="121"/>
      <c r="N69" s="34"/>
      <c r="O69" s="34"/>
      <c r="P69" s="34"/>
      <c r="Q69" s="34"/>
      <c r="R69" s="34"/>
      <c r="S69" s="34"/>
      <c r="T69" s="34"/>
      <c r="U69" s="34"/>
      <c r="V69" s="34"/>
      <c r="W69" s="34"/>
      <c r="X69" s="34"/>
      <c r="Y69" s="34"/>
      <c r="Z69" s="33"/>
    </row>
    <row r="70" spans="1:26" ht="20.100000000000001" customHeight="1" x14ac:dyDescent="0.15">
      <c r="A70" s="14"/>
      <c r="B70" s="14"/>
      <c r="C70" s="30"/>
      <c r="D70" s="31"/>
      <c r="E70" s="34"/>
      <c r="F70" s="34"/>
      <c r="G70" s="34"/>
      <c r="H70" s="34"/>
      <c r="I70" s="32"/>
      <c r="J70" s="36" t="s">
        <v>57</v>
      </c>
      <c r="K70" s="35"/>
      <c r="L70" s="35"/>
      <c r="M70" s="35"/>
      <c r="N70" s="35"/>
      <c r="O70" s="35"/>
      <c r="P70" s="35"/>
      <c r="Q70" s="35"/>
      <c r="R70" s="35"/>
      <c r="S70" s="35"/>
      <c r="T70" s="35"/>
      <c r="U70" s="35"/>
      <c r="V70" s="35"/>
      <c r="W70" s="35"/>
      <c r="X70" s="35"/>
      <c r="Y70" s="35"/>
      <c r="Z70" s="33"/>
    </row>
    <row r="71" spans="1:26" ht="20.100000000000001" customHeight="1" x14ac:dyDescent="0.15">
      <c r="A71" s="14">
        <f>IFERROR(IF(OR(AND($I63="する",AND($I71&lt;&gt;"", OR(ISERROR(FIND("@"&amp;LEFT($I71,3)&amp;"@", 都道府県3))=FALSE, ISERROR(FIND("@"&amp;LEFT($I71,4)&amp;"@",都道府県4))=FALSE))=FALSE),AND($I63="しない",NOT(ISBLANK($I71)))),1001,0),3)</f>
        <v>0</v>
      </c>
      <c r="B71" s="14"/>
      <c r="C71" s="30"/>
      <c r="D71" s="31">
        <v>3</v>
      </c>
      <c r="E71" s="10" t="s">
        <v>12</v>
      </c>
      <c r="I71" s="122"/>
      <c r="J71" s="122"/>
      <c r="K71" s="122"/>
      <c r="L71" s="122"/>
      <c r="M71" s="122"/>
      <c r="N71" s="122"/>
      <c r="O71" s="122"/>
      <c r="P71" s="122"/>
      <c r="Q71" s="123"/>
      <c r="R71" s="122"/>
      <c r="S71" s="122"/>
      <c r="T71" s="122"/>
      <c r="U71" s="122"/>
      <c r="V71" s="122"/>
      <c r="W71" s="122"/>
      <c r="X71" s="122"/>
      <c r="Y71" s="122"/>
      <c r="Z71" s="33"/>
    </row>
    <row r="72" spans="1:26" ht="20.100000000000001" customHeight="1" x14ac:dyDescent="0.15">
      <c r="A72" s="14"/>
      <c r="B72" s="14"/>
      <c r="C72" s="30"/>
      <c r="D72" s="31"/>
      <c r="E72" s="34"/>
      <c r="F72" s="34"/>
      <c r="G72" s="34"/>
      <c r="H72" s="34"/>
      <c r="I72" s="32"/>
      <c r="J72" s="36" t="s">
        <v>13</v>
      </c>
      <c r="K72" s="35"/>
      <c r="L72" s="35"/>
      <c r="M72" s="35"/>
      <c r="N72" s="35"/>
      <c r="O72" s="35"/>
      <c r="P72" s="35"/>
      <c r="Q72" s="35"/>
      <c r="R72" s="35"/>
      <c r="S72" s="35"/>
      <c r="T72" s="35"/>
      <c r="U72" s="35"/>
      <c r="V72" s="35"/>
      <c r="W72" s="35"/>
      <c r="X72" s="35"/>
      <c r="Y72" s="35"/>
      <c r="Z72" s="33"/>
    </row>
    <row r="73" spans="1:26" ht="20.100000000000001" customHeight="1" x14ac:dyDescent="0.15">
      <c r="A73" s="14">
        <f>IFERROR(IF(OR(AND($I63="する",TRIM($I73)=""),AND($I63="しない",NOT(ISBLANK($I73)))),1001,0),3)</f>
        <v>0</v>
      </c>
      <c r="B73" s="14"/>
      <c r="C73" s="30"/>
      <c r="D73" s="31">
        <v>4</v>
      </c>
      <c r="E73" s="10" t="s">
        <v>14</v>
      </c>
      <c r="I73" s="116"/>
      <c r="J73" s="116"/>
      <c r="K73" s="116"/>
      <c r="L73" s="116"/>
      <c r="M73" s="116"/>
      <c r="N73" s="116"/>
      <c r="O73" s="116"/>
      <c r="P73" s="116"/>
      <c r="Q73" s="117"/>
      <c r="R73" s="116"/>
      <c r="S73" s="116"/>
      <c r="T73" s="116"/>
      <c r="U73" s="116"/>
      <c r="V73" s="116"/>
      <c r="W73" s="116"/>
      <c r="X73" s="116"/>
      <c r="Y73" s="116"/>
      <c r="Z73" s="33"/>
    </row>
    <row r="74" spans="1:26" ht="30" customHeight="1" x14ac:dyDescent="0.15">
      <c r="A74" s="14"/>
      <c r="B74" s="14"/>
      <c r="C74" s="37"/>
      <c r="D74" s="34"/>
      <c r="I74" s="32"/>
      <c r="J74" s="118" t="s">
        <v>63</v>
      </c>
      <c r="K74" s="118"/>
      <c r="L74" s="118"/>
      <c r="M74" s="118"/>
      <c r="N74" s="118"/>
      <c r="O74" s="118"/>
      <c r="P74" s="118"/>
      <c r="Q74" s="118"/>
      <c r="R74" s="118"/>
      <c r="S74" s="118"/>
      <c r="T74" s="118"/>
      <c r="U74" s="118"/>
      <c r="V74" s="118"/>
      <c r="W74" s="118"/>
      <c r="X74" s="118"/>
      <c r="Y74" s="118"/>
      <c r="Z74" s="33"/>
    </row>
    <row r="75" spans="1:26" ht="20.100000000000001" customHeight="1" x14ac:dyDescent="0.15">
      <c r="A75" s="14">
        <f>IFERROR(IF(OR(AND($I63="する",TRIM($I75)=""),AND($I63="しない",NOT(ISBLANK($I75)))),1001,0),3)</f>
        <v>0</v>
      </c>
      <c r="B75" s="14"/>
      <c r="C75" s="30"/>
      <c r="D75" s="31">
        <v>5</v>
      </c>
      <c r="E75" s="10" t="s">
        <v>15</v>
      </c>
      <c r="I75" s="116"/>
      <c r="J75" s="116"/>
      <c r="K75" s="116"/>
      <c r="L75" s="116"/>
      <c r="M75" s="116"/>
      <c r="N75" s="116"/>
      <c r="O75" s="116"/>
      <c r="P75" s="116"/>
      <c r="Q75" s="116"/>
      <c r="R75" s="116"/>
      <c r="S75" s="116"/>
      <c r="T75" s="116"/>
      <c r="U75" s="116"/>
      <c r="V75" s="116"/>
      <c r="W75" s="116"/>
      <c r="X75" s="116"/>
      <c r="Y75" s="116"/>
      <c r="Z75" s="33"/>
    </row>
    <row r="76" spans="1:26" ht="30" customHeight="1" x14ac:dyDescent="0.15">
      <c r="A76" s="14"/>
      <c r="B76" s="14"/>
      <c r="C76" s="37"/>
      <c r="D76" s="34"/>
      <c r="E76" s="34"/>
      <c r="F76" s="34"/>
      <c r="G76" s="34"/>
      <c r="H76" s="34"/>
      <c r="I76" s="32"/>
      <c r="J76" s="118" t="s">
        <v>62</v>
      </c>
      <c r="K76" s="118"/>
      <c r="L76" s="118"/>
      <c r="M76" s="118"/>
      <c r="N76" s="118"/>
      <c r="O76" s="118"/>
      <c r="P76" s="118"/>
      <c r="Q76" s="118"/>
      <c r="R76" s="118"/>
      <c r="S76" s="118"/>
      <c r="T76" s="118"/>
      <c r="U76" s="118"/>
      <c r="V76" s="118"/>
      <c r="W76" s="118"/>
      <c r="X76" s="118"/>
      <c r="Y76" s="118"/>
      <c r="Z76" s="33"/>
    </row>
    <row r="77" spans="1:26" ht="20.100000000000001" customHeight="1" x14ac:dyDescent="0.15">
      <c r="A77" s="14">
        <f>IFERROR(IF(OR(AND($I63="する",TRIM($I77)=""),AND($I63="しない",NOT(ISBLANK($I77)))),1001,0),3)</f>
        <v>0</v>
      </c>
      <c r="B77" s="14"/>
      <c r="C77" s="30"/>
      <c r="D77" s="31">
        <v>6</v>
      </c>
      <c r="E77" s="10" t="s">
        <v>33</v>
      </c>
      <c r="I77" s="116"/>
      <c r="J77" s="116"/>
      <c r="K77" s="116"/>
      <c r="L77" s="116"/>
      <c r="M77" s="116"/>
      <c r="N77" s="116"/>
      <c r="O77" s="116"/>
      <c r="P77" s="116"/>
      <c r="Q77" s="116"/>
      <c r="R77" s="116"/>
      <c r="S77" s="116"/>
      <c r="T77" s="116"/>
      <c r="U77" s="116"/>
      <c r="V77" s="116"/>
      <c r="W77" s="116"/>
      <c r="X77" s="116"/>
      <c r="Y77" s="116"/>
      <c r="Z77" s="33"/>
    </row>
    <row r="78" spans="1:26" ht="20.100000000000001" customHeight="1" x14ac:dyDescent="0.15">
      <c r="A78" s="14"/>
      <c r="B78" s="14"/>
      <c r="C78" s="37"/>
      <c r="D78" s="34"/>
      <c r="E78" s="34"/>
      <c r="F78" s="34"/>
      <c r="G78" s="34"/>
      <c r="H78" s="34"/>
      <c r="I78" s="32"/>
      <c r="J78" s="48" t="s">
        <v>34</v>
      </c>
      <c r="K78" s="35"/>
      <c r="L78" s="35"/>
      <c r="M78" s="35"/>
      <c r="N78" s="35"/>
      <c r="O78" s="35"/>
      <c r="P78" s="35"/>
      <c r="Q78" s="35"/>
      <c r="R78" s="35"/>
      <c r="S78" s="35"/>
      <c r="T78" s="35"/>
      <c r="U78" s="35"/>
      <c r="V78" s="35"/>
      <c r="W78" s="35"/>
      <c r="X78" s="35"/>
      <c r="Y78" s="35"/>
      <c r="Z78" s="33"/>
    </row>
    <row r="79" spans="1:26" ht="20.100000000000001" customHeight="1" x14ac:dyDescent="0.15">
      <c r="A79" s="14">
        <f>IFERROR(IF(OR(AND($I63="する",OR(TRIM($I79)="", NOT(OR(IFERROR(SEARCH(" ",$I79),0)&gt;0, IFERROR(SEARCH("　",$I79),0)&gt;0)))),AND($I63="しない",NOT(ISBLANK($I79)))),1001,0),3)</f>
        <v>0</v>
      </c>
      <c r="B79" s="14"/>
      <c r="C79" s="30"/>
      <c r="D79" s="31">
        <v>7</v>
      </c>
      <c r="E79" s="10" t="s">
        <v>35</v>
      </c>
      <c r="I79" s="116"/>
      <c r="J79" s="116"/>
      <c r="K79" s="116"/>
      <c r="L79" s="116"/>
      <c r="M79" s="116"/>
      <c r="N79" s="116"/>
      <c r="O79" s="116"/>
      <c r="P79" s="116"/>
      <c r="Q79" s="116"/>
      <c r="R79" s="116"/>
      <c r="S79" s="116"/>
      <c r="T79" s="116"/>
      <c r="U79" s="116"/>
      <c r="V79" s="116"/>
      <c r="W79" s="116"/>
      <c r="X79" s="116"/>
      <c r="Y79" s="116"/>
      <c r="Z79" s="33"/>
    </row>
    <row r="80" spans="1:26" ht="20.100000000000001" customHeight="1" x14ac:dyDescent="0.15">
      <c r="A80" s="14"/>
      <c r="B80" s="14"/>
      <c r="C80" s="37"/>
      <c r="D80" s="34"/>
      <c r="E80" s="59" t="s">
        <v>36</v>
      </c>
      <c r="F80" s="34"/>
      <c r="G80" s="34"/>
      <c r="H80" s="34"/>
      <c r="I80" s="40"/>
      <c r="J80" s="36" t="s">
        <v>19</v>
      </c>
      <c r="K80" s="36"/>
      <c r="L80" s="36"/>
      <c r="M80" s="36"/>
      <c r="N80" s="36"/>
      <c r="O80" s="36"/>
      <c r="P80" s="36"/>
      <c r="Q80" s="36"/>
      <c r="R80" s="36"/>
      <c r="S80" s="36"/>
      <c r="T80" s="36"/>
      <c r="U80" s="36"/>
      <c r="V80" s="36"/>
      <c r="W80" s="36"/>
      <c r="X80" s="36"/>
      <c r="Y80" s="36"/>
      <c r="Z80" s="33"/>
    </row>
    <row r="81" spans="1:28" ht="20.100000000000001" customHeight="1" x14ac:dyDescent="0.15">
      <c r="A81" s="14">
        <f>IFERROR(IF(OR(AND($I63="する",OR(TRIM($I81)="", NOT(OR(IFERROR(SEARCH(" ",$I81),0)&gt;0, IFERROR(SEARCH("　",$I81),0)&gt;0)))),AND($I63="しない",NOT(ISBLANK($I81)))),1001,0),3)</f>
        <v>0</v>
      </c>
      <c r="B81" s="14"/>
      <c r="C81" s="30"/>
      <c r="D81" s="31">
        <v>8</v>
      </c>
      <c r="E81" s="10" t="s">
        <v>35</v>
      </c>
      <c r="I81" s="116"/>
      <c r="J81" s="116"/>
      <c r="K81" s="116"/>
      <c r="L81" s="116"/>
      <c r="M81" s="116"/>
      <c r="N81" s="116"/>
      <c r="O81" s="116"/>
      <c r="P81" s="116"/>
      <c r="Q81" s="116"/>
      <c r="R81" s="116"/>
      <c r="S81" s="116"/>
      <c r="T81" s="116"/>
      <c r="U81" s="116"/>
      <c r="V81" s="116"/>
      <c r="W81" s="116"/>
      <c r="X81" s="116"/>
      <c r="Y81" s="116"/>
      <c r="Z81" s="33"/>
    </row>
    <row r="82" spans="1:28" ht="20.100000000000001" customHeight="1" x14ac:dyDescent="0.15">
      <c r="A82" s="14"/>
      <c r="B82" s="14"/>
      <c r="C82" s="37"/>
      <c r="D82" s="34"/>
      <c r="E82" s="34"/>
      <c r="F82" s="34"/>
      <c r="G82" s="34"/>
      <c r="H82" s="34"/>
      <c r="I82" s="40"/>
      <c r="J82" s="36" t="s">
        <v>21</v>
      </c>
      <c r="K82" s="36"/>
      <c r="L82" s="36"/>
      <c r="M82" s="36"/>
      <c r="N82" s="36"/>
      <c r="O82" s="36"/>
      <c r="P82" s="36"/>
      <c r="Q82" s="36"/>
      <c r="R82" s="36"/>
      <c r="S82" s="36"/>
      <c r="T82" s="36"/>
      <c r="U82" s="36"/>
      <c r="V82" s="36"/>
      <c r="W82" s="36"/>
      <c r="X82" s="36"/>
      <c r="Y82" s="36"/>
      <c r="Z82" s="33"/>
    </row>
    <row r="83" spans="1:28" ht="20.100000000000001" customHeight="1" x14ac:dyDescent="0.15">
      <c r="A83" s="14">
        <f>IFERROR(IF(OR(AND($I63="する",NOT(AND(TRIM($I83)&lt;&gt;"",ISNUMBER(VALUE(SUBSTITUTE($I83,"-",""))),IFERROR(SEARCH("-",$I83),0)&gt;0))), AND($I63="しない",NOT(ISBLANK($I83)))),1001,0),3)</f>
        <v>0</v>
      </c>
      <c r="B83" s="14"/>
      <c r="C83" s="30"/>
      <c r="D83" s="31">
        <v>9</v>
      </c>
      <c r="E83" s="10" t="s">
        <v>22</v>
      </c>
      <c r="I83" s="116"/>
      <c r="J83" s="116"/>
      <c r="K83" s="116"/>
      <c r="L83" s="116"/>
      <c r="M83" s="116"/>
      <c r="O83" s="41" t="s">
        <v>23</v>
      </c>
      <c r="P83" s="1"/>
      <c r="Q83" s="10" t="s">
        <v>24</v>
      </c>
      <c r="Y83" s="35"/>
      <c r="Z83" s="33"/>
    </row>
    <row r="84" spans="1:28" ht="20.100000000000001" customHeight="1" x14ac:dyDescent="0.15">
      <c r="A84" s="14">
        <f>IFERROR(IF(AND($I63="しない",NOT(ISBLANK($P83))),1001,0),3)</f>
        <v>0</v>
      </c>
      <c r="B84" s="14"/>
      <c r="C84" s="37"/>
      <c r="D84" s="34"/>
      <c r="E84" s="34"/>
      <c r="F84" s="34"/>
      <c r="G84" s="34"/>
      <c r="H84" s="34"/>
      <c r="I84" s="32"/>
      <c r="J84" s="36" t="s">
        <v>25</v>
      </c>
      <c r="K84" s="35"/>
      <c r="L84" s="35"/>
      <c r="M84" s="35"/>
      <c r="N84" s="35"/>
      <c r="O84" s="35"/>
      <c r="P84" s="35"/>
      <c r="Q84" s="35"/>
      <c r="R84" s="35"/>
      <c r="S84" s="35"/>
      <c r="T84" s="35"/>
      <c r="U84" s="35"/>
      <c r="V84" s="35"/>
      <c r="W84" s="35"/>
      <c r="X84" s="35"/>
      <c r="Y84" s="35"/>
      <c r="Z84" s="33"/>
      <c r="AB84" s="60"/>
    </row>
    <row r="85" spans="1:28" ht="20.100000000000001" customHeight="1" x14ac:dyDescent="0.15">
      <c r="A85" s="14">
        <f>IFERROR(IF(OR(AND($I63="する",AND(TRIM($I85)&lt;&gt;"",NOT(AND(ISNUMBER(VALUE(SUBSTITUTE($I85,"-",""))),IFERROR(SEARCH("-",$I85),0)&gt;0)))), AND($I63="しない",NOT(ISBLANK($I85)))),1001,0),3)</f>
        <v>0</v>
      </c>
      <c r="B85" s="14"/>
      <c r="C85" s="30"/>
      <c r="D85" s="31">
        <v>10</v>
      </c>
      <c r="E85" s="10" t="s">
        <v>26</v>
      </c>
      <c r="I85" s="116"/>
      <c r="J85" s="116"/>
      <c r="K85" s="116"/>
      <c r="L85" s="116"/>
      <c r="M85" s="116"/>
      <c r="N85" s="35"/>
      <c r="O85" s="35"/>
      <c r="P85" s="35"/>
      <c r="Q85" s="35"/>
      <c r="R85" s="35"/>
      <c r="S85" s="35"/>
      <c r="T85" s="35"/>
      <c r="U85" s="35"/>
      <c r="V85" s="35"/>
      <c r="W85" s="35"/>
      <c r="X85" s="35"/>
      <c r="Y85" s="35"/>
      <c r="Z85" s="33"/>
    </row>
    <row r="86" spans="1:28" ht="20.100000000000001" customHeight="1" x14ac:dyDescent="0.15">
      <c r="A86" s="14"/>
      <c r="B86" s="14"/>
      <c r="C86" s="37"/>
      <c r="D86" s="34"/>
      <c r="E86" s="34"/>
      <c r="F86" s="34"/>
      <c r="G86" s="34"/>
      <c r="H86" s="34"/>
      <c r="I86" s="32"/>
      <c r="J86" s="36" t="s">
        <v>25</v>
      </c>
      <c r="K86" s="35"/>
      <c r="L86" s="35"/>
      <c r="M86" s="35"/>
      <c r="N86" s="35"/>
      <c r="O86" s="35"/>
      <c r="P86" s="35"/>
      <c r="Q86" s="35"/>
      <c r="R86" s="35"/>
      <c r="S86" s="35"/>
      <c r="T86" s="35"/>
      <c r="U86" s="35"/>
      <c r="V86" s="35"/>
      <c r="W86" s="35"/>
      <c r="X86" s="35"/>
      <c r="Y86" s="35"/>
      <c r="Z86" s="33"/>
    </row>
    <row r="87" spans="1:28" ht="20.100000000000001" customHeight="1" x14ac:dyDescent="0.15">
      <c r="A87" s="14">
        <f>IFERROR(IF(OR(AND($I63="する",NOT(IFERROR(SEARCH("@",$I87),0)&gt;0)),AND($I63="しない",NOT(ISBLANK($I87)))),1001,0),3)</f>
        <v>0</v>
      </c>
      <c r="B87" s="14"/>
      <c r="C87" s="37"/>
      <c r="D87" s="31">
        <v>11</v>
      </c>
      <c r="E87" s="10" t="s">
        <v>27</v>
      </c>
      <c r="I87" s="116"/>
      <c r="J87" s="116"/>
      <c r="K87" s="116"/>
      <c r="L87" s="116"/>
      <c r="M87" s="116"/>
      <c r="N87" s="116"/>
      <c r="O87" s="116"/>
      <c r="P87" s="116"/>
      <c r="Q87" s="119"/>
      <c r="R87" s="116"/>
      <c r="S87" s="116"/>
      <c r="T87" s="116"/>
      <c r="U87" s="116"/>
      <c r="V87" s="116"/>
      <c r="W87" s="116"/>
      <c r="X87" s="116"/>
      <c r="Y87" s="116"/>
      <c r="Z87" s="33"/>
    </row>
    <row r="88" spans="1:28" ht="20.100000000000001" customHeight="1" x14ac:dyDescent="0.15">
      <c r="A88" s="14"/>
      <c r="B88" s="14"/>
      <c r="C88" s="37"/>
      <c r="D88" s="31"/>
      <c r="E88" s="43" t="s">
        <v>250</v>
      </c>
      <c r="I88" s="32"/>
      <c r="J88" s="44" t="s">
        <v>55</v>
      </c>
      <c r="K88" s="61"/>
      <c r="L88" s="35"/>
      <c r="M88" s="35"/>
      <c r="N88" s="35"/>
      <c r="O88" s="35"/>
      <c r="P88" s="35"/>
      <c r="Q88" s="62"/>
      <c r="R88" s="35"/>
      <c r="S88" s="35"/>
      <c r="T88" s="35"/>
      <c r="U88" s="35"/>
      <c r="V88" s="35"/>
      <c r="W88" s="35"/>
      <c r="X88" s="35"/>
      <c r="Y88" s="35"/>
      <c r="Z88" s="34"/>
      <c r="AA88" s="47"/>
    </row>
    <row r="89" spans="1:28" ht="20.100000000000001" customHeight="1" x14ac:dyDescent="0.15">
      <c r="A89" s="14"/>
      <c r="B89" s="14"/>
      <c r="C89" s="50"/>
      <c r="D89" s="51"/>
      <c r="E89" s="51"/>
      <c r="F89" s="51"/>
      <c r="G89" s="51"/>
      <c r="H89" s="51"/>
      <c r="I89" s="63"/>
      <c r="J89" s="64"/>
      <c r="K89" s="65"/>
      <c r="L89" s="64"/>
      <c r="M89" s="64"/>
      <c r="N89" s="64"/>
      <c r="O89" s="64"/>
      <c r="P89" s="64"/>
      <c r="Q89" s="66"/>
      <c r="R89" s="64"/>
      <c r="S89" s="64"/>
      <c r="T89" s="64"/>
      <c r="U89" s="64"/>
      <c r="V89" s="64"/>
      <c r="W89" s="64"/>
      <c r="X89" s="64"/>
      <c r="Y89" s="64"/>
      <c r="Z89" s="51"/>
      <c r="AA89" s="47"/>
    </row>
    <row r="90" spans="1:28" ht="20.100000000000001" customHeight="1" x14ac:dyDescent="0.15">
      <c r="A90" s="14"/>
      <c r="B90" s="14"/>
      <c r="C90" s="34"/>
      <c r="D90" s="34"/>
      <c r="E90" s="34"/>
      <c r="F90" s="34"/>
      <c r="G90" s="34"/>
      <c r="H90" s="34"/>
      <c r="I90" s="55"/>
      <c r="J90" s="34"/>
      <c r="K90" s="67"/>
      <c r="L90" s="34"/>
      <c r="M90" s="34"/>
      <c r="N90" s="34"/>
      <c r="O90" s="34"/>
      <c r="P90" s="34"/>
      <c r="Q90" s="34"/>
      <c r="R90" s="34"/>
      <c r="S90" s="34"/>
      <c r="T90" s="34"/>
      <c r="U90" s="34"/>
      <c r="V90" s="34"/>
      <c r="W90" s="34"/>
      <c r="X90" s="34"/>
      <c r="Y90" s="34"/>
      <c r="Z90" s="34"/>
    </row>
    <row r="91" spans="1:28" ht="15.75" hidden="1" customHeight="1" x14ac:dyDescent="0.15">
      <c r="A91" s="14"/>
      <c r="B91" s="14"/>
      <c r="C91" s="34"/>
      <c r="D91" s="34"/>
      <c r="E91" s="34"/>
      <c r="F91" s="34"/>
      <c r="G91" s="34"/>
      <c r="H91" s="34"/>
      <c r="I91" s="55"/>
      <c r="J91" s="34"/>
      <c r="K91" s="67"/>
      <c r="L91" s="34"/>
      <c r="M91" s="34"/>
      <c r="N91" s="34"/>
      <c r="O91" s="34"/>
      <c r="P91" s="34"/>
      <c r="Q91" s="34"/>
      <c r="R91" s="34"/>
      <c r="S91" s="34"/>
      <c r="T91" s="34"/>
      <c r="U91" s="34"/>
      <c r="V91" s="34"/>
      <c r="W91" s="34"/>
      <c r="X91" s="34"/>
      <c r="Y91" s="34"/>
      <c r="Z91" s="34"/>
    </row>
    <row r="92" spans="1:28" ht="15.75" hidden="1" customHeight="1" x14ac:dyDescent="0.15">
      <c r="A92" s="14"/>
      <c r="B92" s="14"/>
      <c r="C92" s="34"/>
      <c r="D92" s="34"/>
      <c r="E92" s="34"/>
      <c r="F92" s="34"/>
      <c r="G92" s="34"/>
      <c r="H92" s="34"/>
      <c r="I92" s="55"/>
      <c r="J92" s="34"/>
      <c r="K92" s="67"/>
      <c r="L92" s="34"/>
      <c r="M92" s="34"/>
      <c r="N92" s="34"/>
      <c r="O92" s="34"/>
      <c r="P92" s="34"/>
      <c r="Q92" s="34"/>
      <c r="R92" s="34"/>
      <c r="S92" s="34"/>
      <c r="T92" s="34"/>
      <c r="U92" s="34"/>
      <c r="V92" s="34"/>
      <c r="W92" s="34"/>
      <c r="X92" s="34"/>
      <c r="Y92" s="34"/>
      <c r="Z92" s="34"/>
    </row>
    <row r="93" spans="1:28" ht="15.75" hidden="1" customHeight="1" x14ac:dyDescent="0.15">
      <c r="A93" s="14"/>
      <c r="B93" s="14"/>
      <c r="C93" s="34"/>
      <c r="D93" s="34"/>
      <c r="E93" s="34"/>
      <c r="F93" s="34"/>
      <c r="G93" s="34"/>
      <c r="H93" s="34"/>
      <c r="I93" s="55"/>
      <c r="J93" s="34"/>
      <c r="K93" s="67"/>
      <c r="L93" s="34"/>
      <c r="M93" s="34"/>
      <c r="N93" s="34"/>
      <c r="O93" s="34"/>
      <c r="P93" s="34"/>
      <c r="Q93" s="34"/>
      <c r="R93" s="34"/>
      <c r="S93" s="34"/>
      <c r="T93" s="34"/>
      <c r="U93" s="34"/>
      <c r="V93" s="34"/>
      <c r="W93" s="34"/>
      <c r="X93" s="34"/>
      <c r="Y93" s="34"/>
      <c r="Z93" s="34"/>
    </row>
    <row r="94" spans="1:28" ht="15.75" hidden="1" customHeight="1" x14ac:dyDescent="0.15">
      <c r="A94" s="14"/>
      <c r="B94" s="14"/>
      <c r="C94" s="34"/>
      <c r="D94" s="34"/>
      <c r="E94" s="34"/>
      <c r="F94" s="34"/>
      <c r="G94" s="34"/>
      <c r="H94" s="34"/>
      <c r="I94" s="55"/>
      <c r="J94" s="34"/>
      <c r="K94" s="67"/>
      <c r="L94" s="34"/>
      <c r="M94" s="34"/>
      <c r="N94" s="34"/>
      <c r="O94" s="34"/>
      <c r="P94" s="34"/>
      <c r="Q94" s="34"/>
      <c r="R94" s="34"/>
      <c r="S94" s="34"/>
      <c r="T94" s="34"/>
      <c r="U94" s="34"/>
      <c r="V94" s="34"/>
      <c r="W94" s="34"/>
      <c r="X94" s="34"/>
      <c r="Y94" s="34"/>
      <c r="Z94" s="34"/>
    </row>
    <row r="95" spans="1:28" ht="15.75" hidden="1" customHeight="1" x14ac:dyDescent="0.15">
      <c r="A95" s="14"/>
      <c r="B95" s="14"/>
      <c r="C95" s="34"/>
      <c r="D95" s="34"/>
      <c r="E95" s="34"/>
      <c r="F95" s="34"/>
      <c r="G95" s="34"/>
      <c r="H95" s="34"/>
      <c r="I95" s="55"/>
      <c r="J95" s="34"/>
      <c r="K95" s="67"/>
      <c r="L95" s="34"/>
      <c r="M95" s="34"/>
      <c r="N95" s="34"/>
      <c r="O95" s="34"/>
      <c r="P95" s="34"/>
      <c r="Q95" s="34"/>
      <c r="R95" s="34"/>
      <c r="S95" s="34"/>
      <c r="T95" s="34"/>
      <c r="U95" s="34"/>
      <c r="V95" s="34"/>
      <c r="W95" s="34"/>
      <c r="X95" s="34"/>
      <c r="Y95" s="34"/>
      <c r="Z95" s="34"/>
    </row>
    <row r="96" spans="1:28" ht="15.75" hidden="1" customHeight="1" x14ac:dyDescent="0.15">
      <c r="A96" s="14"/>
      <c r="B96" s="14"/>
      <c r="C96" s="34"/>
      <c r="D96" s="34"/>
      <c r="E96" s="34"/>
      <c r="F96" s="34"/>
      <c r="G96" s="34"/>
      <c r="H96" s="34"/>
      <c r="I96" s="55"/>
      <c r="J96" s="34"/>
      <c r="K96" s="67"/>
      <c r="L96" s="34"/>
      <c r="M96" s="34"/>
      <c r="N96" s="34"/>
      <c r="O96" s="34"/>
      <c r="P96" s="34"/>
      <c r="Q96" s="34"/>
      <c r="R96" s="34"/>
      <c r="S96" s="34"/>
      <c r="T96" s="34"/>
      <c r="U96" s="34"/>
      <c r="V96" s="34"/>
      <c r="W96" s="34"/>
      <c r="X96" s="34"/>
      <c r="Y96" s="34"/>
      <c r="Z96" s="34"/>
    </row>
    <row r="97" spans="1:26" ht="15.75" hidden="1" customHeight="1" x14ac:dyDescent="0.15">
      <c r="A97" s="14"/>
      <c r="B97" s="14"/>
      <c r="C97" s="34"/>
      <c r="D97" s="34"/>
      <c r="E97" s="34"/>
      <c r="F97" s="34"/>
      <c r="G97" s="34"/>
      <c r="H97" s="34"/>
      <c r="I97" s="55"/>
      <c r="J97" s="34"/>
      <c r="K97" s="67"/>
      <c r="L97" s="34"/>
      <c r="M97" s="34"/>
      <c r="N97" s="34"/>
      <c r="O97" s="34"/>
      <c r="P97" s="34"/>
      <c r="Q97" s="34"/>
      <c r="R97" s="34"/>
      <c r="S97" s="34"/>
      <c r="T97" s="34"/>
      <c r="U97" s="34"/>
      <c r="V97" s="34"/>
      <c r="W97" s="34"/>
      <c r="X97" s="34"/>
      <c r="Y97" s="34"/>
      <c r="Z97" s="34"/>
    </row>
    <row r="98" spans="1:26" ht="15.75" hidden="1" customHeight="1" x14ac:dyDescent="0.15">
      <c r="A98" s="14"/>
      <c r="B98" s="14"/>
      <c r="C98" s="34"/>
      <c r="D98" s="34"/>
      <c r="E98" s="34"/>
      <c r="F98" s="34"/>
      <c r="G98" s="34"/>
      <c r="H98" s="34"/>
      <c r="I98" s="55"/>
      <c r="J98" s="34"/>
      <c r="K98" s="67"/>
      <c r="L98" s="34"/>
      <c r="M98" s="34"/>
      <c r="N98" s="34"/>
      <c r="O98" s="34"/>
      <c r="P98" s="34"/>
      <c r="Q98" s="34"/>
      <c r="R98" s="34"/>
      <c r="S98" s="34"/>
      <c r="T98" s="34"/>
      <c r="U98" s="34"/>
      <c r="V98" s="34"/>
      <c r="W98" s="34"/>
      <c r="X98" s="34"/>
      <c r="Y98" s="34"/>
      <c r="Z98" s="34"/>
    </row>
    <row r="99" spans="1:26" ht="15.75" hidden="1" customHeight="1" x14ac:dyDescent="0.15">
      <c r="A99" s="14"/>
      <c r="B99" s="14"/>
      <c r="C99" s="34"/>
      <c r="D99" s="34"/>
      <c r="E99" s="34"/>
      <c r="F99" s="34"/>
      <c r="G99" s="34"/>
      <c r="H99" s="34"/>
      <c r="I99" s="55"/>
      <c r="J99" s="34"/>
      <c r="K99" s="67"/>
      <c r="L99" s="34"/>
      <c r="M99" s="34"/>
      <c r="N99" s="34"/>
      <c r="O99" s="34"/>
      <c r="P99" s="34"/>
      <c r="Q99" s="34"/>
      <c r="R99" s="34"/>
      <c r="S99" s="34"/>
      <c r="T99" s="34"/>
      <c r="U99" s="34"/>
      <c r="V99" s="34"/>
      <c r="W99" s="34"/>
      <c r="X99" s="34"/>
      <c r="Y99" s="34"/>
      <c r="Z99" s="34"/>
    </row>
    <row r="100" spans="1:26" ht="15.75" hidden="1" customHeight="1" x14ac:dyDescent="0.15">
      <c r="A100" s="14"/>
      <c r="B100" s="14"/>
      <c r="C100" s="34"/>
      <c r="D100" s="34"/>
      <c r="E100" s="34"/>
      <c r="F100" s="34"/>
      <c r="G100" s="34"/>
      <c r="H100" s="34"/>
      <c r="I100" s="55"/>
      <c r="J100" s="34"/>
      <c r="K100" s="67"/>
      <c r="L100" s="34"/>
      <c r="M100" s="34"/>
      <c r="N100" s="34"/>
      <c r="O100" s="34"/>
      <c r="P100" s="34"/>
      <c r="Q100" s="34"/>
      <c r="R100" s="34"/>
      <c r="S100" s="34"/>
      <c r="T100" s="34"/>
      <c r="U100" s="34"/>
      <c r="V100" s="34"/>
      <c r="W100" s="34"/>
      <c r="X100" s="34"/>
      <c r="Y100" s="34"/>
      <c r="Z100" s="34"/>
    </row>
    <row r="101" spans="1:26" ht="15.75" hidden="1" customHeight="1" x14ac:dyDescent="0.15">
      <c r="A101" s="14"/>
      <c r="B101" s="14"/>
      <c r="C101" s="34"/>
      <c r="D101" s="34"/>
      <c r="E101" s="34"/>
      <c r="F101" s="34"/>
      <c r="G101" s="34"/>
      <c r="H101" s="34"/>
      <c r="I101" s="55"/>
      <c r="J101" s="34"/>
      <c r="K101" s="67"/>
      <c r="L101" s="34"/>
      <c r="M101" s="34"/>
      <c r="N101" s="34"/>
      <c r="O101" s="34"/>
      <c r="P101" s="34"/>
      <c r="Q101" s="34"/>
      <c r="R101" s="34"/>
      <c r="S101" s="34"/>
      <c r="T101" s="34"/>
      <c r="U101" s="34"/>
      <c r="V101" s="34"/>
      <c r="W101" s="34"/>
      <c r="X101" s="34"/>
      <c r="Y101" s="34"/>
      <c r="Z101" s="34"/>
    </row>
    <row r="102" spans="1:26" ht="15.75" hidden="1" customHeight="1" x14ac:dyDescent="0.15">
      <c r="A102" s="14"/>
      <c r="B102" s="14"/>
      <c r="C102" s="34"/>
      <c r="D102" s="34"/>
      <c r="E102" s="34"/>
      <c r="F102" s="34"/>
      <c r="G102" s="34"/>
      <c r="H102" s="34"/>
      <c r="I102" s="55"/>
      <c r="J102" s="34"/>
      <c r="K102" s="67"/>
      <c r="L102" s="34"/>
      <c r="M102" s="34"/>
      <c r="N102" s="34"/>
      <c r="O102" s="34"/>
      <c r="P102" s="34"/>
      <c r="Q102" s="34"/>
      <c r="R102" s="34"/>
      <c r="S102" s="34"/>
      <c r="T102" s="34"/>
      <c r="U102" s="34"/>
      <c r="V102" s="34"/>
      <c r="W102" s="34"/>
      <c r="X102" s="34"/>
      <c r="Y102" s="34"/>
      <c r="Z102" s="34"/>
    </row>
    <row r="103" spans="1:26" ht="15.75" hidden="1" customHeight="1" x14ac:dyDescent="0.15">
      <c r="A103" s="14"/>
      <c r="B103" s="14"/>
      <c r="C103" s="34"/>
      <c r="D103" s="34"/>
      <c r="E103" s="34"/>
      <c r="F103" s="34"/>
      <c r="G103" s="34"/>
      <c r="H103" s="34"/>
      <c r="I103" s="55"/>
      <c r="J103" s="34"/>
      <c r="K103" s="67"/>
      <c r="L103" s="34"/>
      <c r="M103" s="34"/>
      <c r="N103" s="34"/>
      <c r="O103" s="34"/>
      <c r="P103" s="34"/>
      <c r="Q103" s="34"/>
      <c r="R103" s="34"/>
      <c r="S103" s="34"/>
      <c r="T103" s="34"/>
      <c r="U103" s="34"/>
      <c r="V103" s="34"/>
      <c r="W103" s="34"/>
      <c r="X103" s="34"/>
      <c r="Y103" s="34"/>
      <c r="Z103" s="34"/>
    </row>
    <row r="104" spans="1:26" ht="15.75" hidden="1" customHeight="1" x14ac:dyDescent="0.15">
      <c r="A104" s="14"/>
      <c r="B104" s="14"/>
      <c r="C104" s="34"/>
      <c r="D104" s="34"/>
      <c r="E104" s="34"/>
      <c r="F104" s="34"/>
      <c r="G104" s="34"/>
      <c r="H104" s="34"/>
      <c r="I104" s="55"/>
      <c r="J104" s="34"/>
      <c r="K104" s="67"/>
      <c r="L104" s="34"/>
      <c r="M104" s="34"/>
      <c r="N104" s="34"/>
      <c r="O104" s="34"/>
      <c r="P104" s="34"/>
      <c r="Q104" s="34"/>
      <c r="R104" s="34"/>
      <c r="S104" s="34"/>
      <c r="T104" s="34"/>
      <c r="U104" s="34"/>
      <c r="V104" s="34"/>
      <c r="W104" s="34"/>
      <c r="X104" s="34"/>
      <c r="Y104" s="34"/>
      <c r="Z104" s="34"/>
    </row>
    <row r="105" spans="1:26" ht="15.75" hidden="1" customHeight="1" x14ac:dyDescent="0.15">
      <c r="A105" s="14"/>
      <c r="B105" s="14"/>
      <c r="C105" s="34"/>
      <c r="D105" s="34"/>
      <c r="E105" s="34"/>
      <c r="F105" s="34"/>
      <c r="G105" s="34"/>
      <c r="H105" s="34"/>
      <c r="I105" s="55"/>
      <c r="J105" s="34"/>
      <c r="K105" s="67"/>
      <c r="L105" s="34"/>
      <c r="M105" s="34"/>
      <c r="N105" s="34"/>
      <c r="O105" s="34"/>
      <c r="P105" s="34"/>
      <c r="Q105" s="34"/>
      <c r="R105" s="34"/>
      <c r="S105" s="34"/>
      <c r="T105" s="34"/>
      <c r="U105" s="34"/>
      <c r="V105" s="34"/>
      <c r="W105" s="34"/>
      <c r="X105" s="34"/>
      <c r="Y105" s="34"/>
      <c r="Z105" s="34"/>
    </row>
    <row r="106" spans="1:26" ht="15.75" hidden="1" customHeight="1" x14ac:dyDescent="0.15">
      <c r="A106" s="14"/>
      <c r="B106" s="14"/>
      <c r="C106" s="34"/>
      <c r="D106" s="34"/>
      <c r="E106" s="34"/>
      <c r="F106" s="34"/>
      <c r="G106" s="34"/>
      <c r="H106" s="34"/>
      <c r="I106" s="55"/>
      <c r="J106" s="34"/>
      <c r="K106" s="67"/>
      <c r="L106" s="34"/>
      <c r="M106" s="34"/>
      <c r="N106" s="34"/>
      <c r="O106" s="34"/>
      <c r="P106" s="34"/>
      <c r="Q106" s="34"/>
      <c r="R106" s="34"/>
      <c r="S106" s="34"/>
      <c r="T106" s="34"/>
      <c r="U106" s="34"/>
      <c r="V106" s="34"/>
      <c r="W106" s="34"/>
      <c r="X106" s="34"/>
      <c r="Y106" s="34"/>
      <c r="Z106" s="34"/>
    </row>
    <row r="107" spans="1:26" ht="15.75" hidden="1" customHeight="1" x14ac:dyDescent="0.15">
      <c r="A107" s="14"/>
      <c r="B107" s="14"/>
      <c r="C107" s="34"/>
      <c r="D107" s="34"/>
      <c r="E107" s="34"/>
      <c r="F107" s="34"/>
      <c r="G107" s="34"/>
      <c r="H107" s="34"/>
      <c r="I107" s="55"/>
      <c r="J107" s="34"/>
      <c r="K107" s="67"/>
      <c r="L107" s="34"/>
      <c r="M107" s="34"/>
      <c r="N107" s="34"/>
      <c r="O107" s="34"/>
      <c r="P107" s="34"/>
      <c r="Q107" s="34"/>
      <c r="R107" s="34"/>
      <c r="S107" s="34"/>
      <c r="T107" s="34"/>
      <c r="U107" s="34"/>
      <c r="V107" s="34"/>
      <c r="W107" s="34"/>
      <c r="X107" s="34"/>
      <c r="Y107" s="34"/>
      <c r="Z107" s="34"/>
    </row>
    <row r="108" spans="1:26" ht="20.100000000000001" customHeight="1" x14ac:dyDescent="0.15">
      <c r="A108" s="14"/>
      <c r="B108" s="14"/>
      <c r="C108" s="34"/>
      <c r="D108" s="34"/>
      <c r="E108" s="34"/>
      <c r="F108" s="34"/>
      <c r="G108" s="34"/>
      <c r="H108" s="34"/>
      <c r="I108" s="55"/>
      <c r="J108" s="34"/>
      <c r="K108" s="67"/>
      <c r="L108" s="34"/>
      <c r="M108" s="34"/>
      <c r="N108" s="34"/>
      <c r="O108" s="34"/>
      <c r="P108" s="34"/>
      <c r="Q108" s="34"/>
      <c r="R108" s="34"/>
      <c r="S108" s="34"/>
      <c r="T108" s="34"/>
      <c r="U108" s="34"/>
      <c r="V108" s="34"/>
      <c r="W108" s="34"/>
      <c r="X108" s="34"/>
      <c r="Y108" s="34"/>
      <c r="Z108" s="34"/>
    </row>
    <row r="109" spans="1:26" ht="20.100000000000001" customHeight="1" x14ac:dyDescent="0.15">
      <c r="A109" s="14"/>
      <c r="B109" s="14"/>
      <c r="C109" s="113" t="s">
        <v>37</v>
      </c>
      <c r="D109" s="114"/>
      <c r="E109" s="114"/>
      <c r="F109" s="114"/>
      <c r="G109" s="114"/>
      <c r="H109" s="115"/>
      <c r="Q109" s="68"/>
    </row>
    <row r="110" spans="1:26" ht="15" customHeight="1" x14ac:dyDescent="0.15">
      <c r="A110" s="14"/>
      <c r="B110" s="14"/>
      <c r="C110" s="69"/>
      <c r="D110" s="70"/>
      <c r="E110" s="70"/>
      <c r="F110" s="70"/>
      <c r="G110" s="70"/>
      <c r="H110" s="70"/>
      <c r="I110" s="71"/>
      <c r="J110" s="28"/>
      <c r="K110" s="71"/>
      <c r="L110" s="28"/>
      <c r="M110" s="28"/>
      <c r="N110" s="28"/>
      <c r="O110" s="28"/>
      <c r="P110" s="28"/>
      <c r="Q110" s="72"/>
      <c r="R110" s="28"/>
      <c r="S110" s="28"/>
      <c r="T110" s="28"/>
      <c r="U110" s="28"/>
      <c r="V110" s="28"/>
      <c r="W110" s="28"/>
      <c r="X110" s="28"/>
      <c r="Y110" s="28"/>
      <c r="Z110" s="29"/>
    </row>
    <row r="111" spans="1:26" ht="30" customHeight="1" x14ac:dyDescent="0.15">
      <c r="A111" s="14"/>
      <c r="B111" s="14"/>
      <c r="C111" s="69"/>
      <c r="D111" s="126" t="s">
        <v>51</v>
      </c>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33"/>
    </row>
    <row r="112" spans="1:26" ht="20.100000000000001" customHeight="1" x14ac:dyDescent="0.15">
      <c r="A112" s="14"/>
      <c r="B112" s="14"/>
      <c r="C112" s="30"/>
      <c r="D112" s="31">
        <v>1</v>
      </c>
      <c r="E112" s="10" t="s">
        <v>38</v>
      </c>
      <c r="I112" s="116"/>
      <c r="J112" s="116"/>
      <c r="K112" s="116"/>
      <c r="L112" s="116"/>
      <c r="M112" s="116"/>
      <c r="N112" s="116"/>
      <c r="O112" s="116"/>
      <c r="P112" s="116"/>
      <c r="Q112" s="127"/>
      <c r="R112" s="116"/>
      <c r="S112" s="116"/>
      <c r="T112" s="116"/>
      <c r="U112" s="116"/>
      <c r="V112" s="116"/>
      <c r="W112" s="116"/>
      <c r="X112" s="116"/>
      <c r="Y112" s="116"/>
      <c r="Z112" s="33"/>
    </row>
    <row r="113" spans="1:26" ht="20.100000000000001" customHeight="1" x14ac:dyDescent="0.15">
      <c r="A113" s="14"/>
      <c r="B113" s="14"/>
      <c r="C113" s="30"/>
      <c r="D113" s="31"/>
      <c r="E113" s="34"/>
      <c r="F113" s="34"/>
      <c r="G113" s="34"/>
      <c r="H113" s="34"/>
      <c r="I113" s="40"/>
      <c r="J113" s="36" t="s">
        <v>39</v>
      </c>
      <c r="K113" s="61"/>
      <c r="L113" s="35"/>
      <c r="M113" s="35"/>
      <c r="N113" s="35"/>
      <c r="O113" s="35"/>
      <c r="P113" s="35"/>
      <c r="Q113" s="73"/>
      <c r="R113" s="35"/>
      <c r="S113" s="35"/>
      <c r="T113" s="35"/>
      <c r="U113" s="35"/>
      <c r="V113" s="35"/>
      <c r="W113" s="35"/>
      <c r="X113" s="35"/>
      <c r="Y113" s="35"/>
      <c r="Z113" s="33"/>
    </row>
    <row r="114" spans="1:26" ht="20.100000000000001" customHeight="1" x14ac:dyDescent="0.15">
      <c r="A114" s="14">
        <f>IFERROR(IF(AND(TRIM($I114)&lt;&gt;"", NOT(OR(IFERROR(SEARCH(" ",$I114),0)&gt;0, IFERROR(SEARCH("　",$I114),0)&gt;0))),1001,0),3)</f>
        <v>0</v>
      </c>
      <c r="B114" s="14"/>
      <c r="C114" s="30"/>
      <c r="D114" s="31">
        <f>D112+1</f>
        <v>2</v>
      </c>
      <c r="E114" s="10" t="s">
        <v>40</v>
      </c>
      <c r="I114" s="116"/>
      <c r="J114" s="116"/>
      <c r="K114" s="116"/>
      <c r="L114" s="116"/>
      <c r="M114" s="116"/>
      <c r="N114" s="116"/>
      <c r="O114" s="116"/>
      <c r="P114" s="116"/>
      <c r="Q114" s="116"/>
      <c r="R114" s="116"/>
      <c r="S114" s="116"/>
      <c r="T114" s="116"/>
      <c r="U114" s="116"/>
      <c r="V114" s="116"/>
      <c r="W114" s="116"/>
      <c r="X114" s="116"/>
      <c r="Y114" s="116"/>
      <c r="Z114" s="33"/>
    </row>
    <row r="115" spans="1:26" ht="20.100000000000001" customHeight="1" x14ac:dyDescent="0.15">
      <c r="A115" s="14"/>
      <c r="B115" s="14"/>
      <c r="C115" s="30"/>
      <c r="D115" s="31"/>
      <c r="E115" s="34"/>
      <c r="F115" s="34"/>
      <c r="G115" s="34"/>
      <c r="H115" s="34"/>
      <c r="I115" s="40"/>
      <c r="J115" s="36" t="s">
        <v>19</v>
      </c>
      <c r="K115" s="36"/>
      <c r="L115" s="36"/>
      <c r="M115" s="36"/>
      <c r="N115" s="36"/>
      <c r="O115" s="36"/>
      <c r="P115" s="36"/>
      <c r="Q115" s="36"/>
      <c r="R115" s="36"/>
      <c r="S115" s="36"/>
      <c r="T115" s="36"/>
      <c r="U115" s="36"/>
      <c r="V115" s="36"/>
      <c r="W115" s="36"/>
      <c r="X115" s="36"/>
      <c r="Y115" s="36"/>
      <c r="Z115" s="33"/>
    </row>
    <row r="116" spans="1:26" ht="20.100000000000001" customHeight="1" x14ac:dyDescent="0.15">
      <c r="A116" s="14">
        <f>IFERROR(IF(AND(TRIM($I116)&lt;&gt;"", NOT(OR(IFERROR(SEARCH(" ",$I116),0)&gt;0, IFERROR(SEARCH("　",$I116),0)&gt;0))),1001,0),3)</f>
        <v>0</v>
      </c>
      <c r="B116" s="14"/>
      <c r="C116" s="30"/>
      <c r="D116" s="31">
        <f>D114+1</f>
        <v>3</v>
      </c>
      <c r="E116" s="10" t="s">
        <v>41</v>
      </c>
      <c r="I116" s="116"/>
      <c r="J116" s="116"/>
      <c r="K116" s="116"/>
      <c r="L116" s="116"/>
      <c r="M116" s="116"/>
      <c r="N116" s="116"/>
      <c r="O116" s="116"/>
      <c r="P116" s="116"/>
      <c r="Q116" s="116"/>
      <c r="R116" s="116"/>
      <c r="S116" s="116"/>
      <c r="T116" s="116"/>
      <c r="U116" s="116"/>
      <c r="V116" s="116"/>
      <c r="W116" s="116"/>
      <c r="X116" s="116"/>
      <c r="Y116" s="116"/>
      <c r="Z116" s="33"/>
    </row>
    <row r="117" spans="1:26" ht="20.100000000000001" customHeight="1" x14ac:dyDescent="0.15">
      <c r="A117" s="14"/>
      <c r="B117" s="14"/>
      <c r="C117" s="30"/>
      <c r="D117" s="34"/>
      <c r="E117" s="34"/>
      <c r="F117" s="34"/>
      <c r="G117" s="34"/>
      <c r="H117" s="34"/>
      <c r="I117" s="40"/>
      <c r="J117" s="36" t="s">
        <v>21</v>
      </c>
      <c r="K117" s="36"/>
      <c r="L117" s="36"/>
      <c r="M117" s="36"/>
      <c r="N117" s="36"/>
      <c r="O117" s="36"/>
      <c r="P117" s="36"/>
      <c r="Q117" s="36"/>
      <c r="R117" s="36"/>
      <c r="S117" s="36"/>
      <c r="T117" s="36"/>
      <c r="U117" s="36"/>
      <c r="V117" s="36"/>
      <c r="W117" s="36"/>
      <c r="X117" s="36"/>
      <c r="Y117" s="36"/>
      <c r="Z117" s="33"/>
    </row>
    <row r="118" spans="1:26" ht="20.100000000000001" customHeight="1" x14ac:dyDescent="0.15">
      <c r="A118" s="14"/>
      <c r="B118" s="14"/>
      <c r="C118" s="30"/>
      <c r="D118" s="31">
        <f>D116+1</f>
        <v>4</v>
      </c>
      <c r="E118" s="10" t="s">
        <v>11</v>
      </c>
      <c r="I118" s="120"/>
      <c r="J118" s="121"/>
      <c r="K118" s="121"/>
      <c r="L118" s="121"/>
      <c r="M118" s="121"/>
      <c r="N118" s="34"/>
      <c r="O118" s="34"/>
      <c r="P118" s="34"/>
      <c r="Q118" s="34"/>
      <c r="R118" s="34"/>
      <c r="S118" s="34"/>
      <c r="T118" s="34"/>
      <c r="U118" s="34"/>
      <c r="V118" s="34"/>
      <c r="W118" s="34"/>
      <c r="X118" s="34"/>
      <c r="Y118" s="34"/>
      <c r="Z118" s="33"/>
    </row>
    <row r="119" spans="1:26" ht="20.100000000000001" customHeight="1" x14ac:dyDescent="0.15">
      <c r="A119" s="14"/>
      <c r="B119" s="14"/>
      <c r="C119" s="30"/>
      <c r="D119" s="31"/>
      <c r="E119" s="34"/>
      <c r="F119" s="34"/>
      <c r="G119" s="34"/>
      <c r="H119" s="34"/>
      <c r="I119" s="32"/>
      <c r="J119" s="36" t="s">
        <v>58</v>
      </c>
      <c r="K119" s="35"/>
      <c r="L119" s="35"/>
      <c r="M119" s="35"/>
      <c r="N119" s="35"/>
      <c r="O119" s="35"/>
      <c r="P119" s="35"/>
      <c r="Q119" s="35"/>
      <c r="R119" s="35"/>
      <c r="S119" s="35"/>
      <c r="T119" s="35"/>
      <c r="U119" s="35"/>
      <c r="V119" s="35"/>
      <c r="W119" s="35"/>
      <c r="X119" s="35"/>
      <c r="Y119" s="35"/>
      <c r="Z119" s="33"/>
    </row>
    <row r="120" spans="1:26" ht="20.100000000000001" customHeight="1" x14ac:dyDescent="0.15">
      <c r="A120" s="14">
        <f>IFERROR(IF(AND(TRIM($I120)&lt;&gt;"", AND(OR(ISERROR(FIND("@"&amp;LEFT($I120,3)&amp;"@", 都道府県3))=FALSE, ISERROR(FIND("@"&amp;LEFT($I120,4)&amp;"@",都道府県4))=FALSE))=FALSE),1001,0),3)</f>
        <v>0</v>
      </c>
      <c r="B120" s="14"/>
      <c r="C120" s="30"/>
      <c r="D120" s="31">
        <f>D118+1</f>
        <v>5</v>
      </c>
      <c r="E120" s="10" t="s">
        <v>12</v>
      </c>
      <c r="I120" s="122"/>
      <c r="J120" s="122"/>
      <c r="K120" s="122"/>
      <c r="L120" s="122"/>
      <c r="M120" s="122"/>
      <c r="N120" s="122"/>
      <c r="O120" s="122"/>
      <c r="P120" s="122"/>
      <c r="Q120" s="123"/>
      <c r="R120" s="122"/>
      <c r="S120" s="122"/>
      <c r="T120" s="122"/>
      <c r="U120" s="122"/>
      <c r="V120" s="122"/>
      <c r="W120" s="122"/>
      <c r="X120" s="122"/>
      <c r="Y120" s="122"/>
      <c r="Z120" s="33"/>
    </row>
    <row r="121" spans="1:26" ht="20.100000000000001" customHeight="1" x14ac:dyDescent="0.15">
      <c r="A121" s="14"/>
      <c r="B121" s="14"/>
      <c r="C121" s="30"/>
      <c r="D121" s="31"/>
      <c r="E121" s="34"/>
      <c r="F121" s="34"/>
      <c r="G121" s="34"/>
      <c r="H121" s="34"/>
      <c r="I121" s="32"/>
      <c r="J121" s="36" t="s">
        <v>42</v>
      </c>
      <c r="K121" s="35"/>
      <c r="L121" s="35"/>
      <c r="M121" s="35"/>
      <c r="N121" s="35"/>
      <c r="O121" s="35"/>
      <c r="P121" s="35"/>
      <c r="Q121" s="35"/>
      <c r="R121" s="35"/>
      <c r="S121" s="35"/>
      <c r="T121" s="35"/>
      <c r="U121" s="35"/>
      <c r="V121" s="35"/>
      <c r="W121" s="35"/>
      <c r="X121" s="35"/>
      <c r="Y121" s="35"/>
      <c r="Z121" s="33"/>
    </row>
    <row r="122" spans="1:26" ht="20.100000000000001" customHeight="1" x14ac:dyDescent="0.15">
      <c r="A122" s="14">
        <f>IFERROR(IF(AND(TRIM($I122)&lt;&gt;"", NOT(AND(ISNUMBER(VALUE(SUBSTITUTE($I122,"-",""))), IFERROR(SEARCH("-",$I122),0)&gt;0))),1001,0),3)</f>
        <v>0</v>
      </c>
      <c r="B122" s="14"/>
      <c r="C122" s="30"/>
      <c r="D122" s="31">
        <f>D120+1</f>
        <v>6</v>
      </c>
      <c r="E122" s="10" t="s">
        <v>22</v>
      </c>
      <c r="I122" s="116"/>
      <c r="J122" s="116"/>
      <c r="K122" s="116"/>
      <c r="L122" s="116"/>
      <c r="M122" s="116"/>
      <c r="O122" s="41" t="s">
        <v>23</v>
      </c>
      <c r="P122" s="1"/>
      <c r="Q122" s="10" t="s">
        <v>24</v>
      </c>
      <c r="Y122" s="35"/>
      <c r="Z122" s="33"/>
    </row>
    <row r="123" spans="1:26" ht="20.100000000000001" customHeight="1" x14ac:dyDescent="0.15">
      <c r="A123" s="14"/>
      <c r="B123" s="14"/>
      <c r="C123" s="37"/>
      <c r="D123" s="34"/>
      <c r="E123" s="34"/>
      <c r="F123" s="34"/>
      <c r="G123" s="34"/>
      <c r="H123" s="34"/>
      <c r="I123" s="32"/>
      <c r="J123" s="36" t="s">
        <v>43</v>
      </c>
      <c r="K123" s="35"/>
      <c r="L123" s="35"/>
      <c r="M123" s="35"/>
      <c r="N123" s="35"/>
      <c r="O123" s="35"/>
      <c r="P123" s="35"/>
      <c r="Q123" s="35"/>
      <c r="R123" s="35"/>
      <c r="S123" s="35"/>
      <c r="T123" s="35"/>
      <c r="U123" s="35"/>
      <c r="V123" s="35"/>
      <c r="W123" s="35"/>
      <c r="X123" s="35"/>
      <c r="Y123" s="35"/>
      <c r="Z123" s="33"/>
    </row>
    <row r="124" spans="1:26" ht="20.100000000000001" customHeight="1" x14ac:dyDescent="0.15">
      <c r="A124" s="14">
        <f>IFERROR(IF(AND(TRIM($I124)&lt;&gt;"", NOT(AND(ISNUMBER(VALUE(SUBSTITUTE($I124,"-",""))), IFERROR(SEARCH("-",$I124),0)&gt;0))),1001,0),3)</f>
        <v>0</v>
      </c>
      <c r="B124" s="14"/>
      <c r="C124" s="30"/>
      <c r="D124" s="31">
        <f>D122+1</f>
        <v>7</v>
      </c>
      <c r="E124" s="10" t="s">
        <v>26</v>
      </c>
      <c r="I124" s="116"/>
      <c r="J124" s="116"/>
      <c r="K124" s="116"/>
      <c r="L124" s="116"/>
      <c r="M124" s="116"/>
      <c r="N124" s="35"/>
      <c r="O124" s="35"/>
      <c r="P124" s="35"/>
      <c r="Q124" s="35"/>
      <c r="R124" s="35"/>
      <c r="S124" s="35"/>
      <c r="T124" s="35"/>
      <c r="U124" s="35"/>
      <c r="V124" s="35"/>
      <c r="W124" s="35"/>
      <c r="X124" s="35"/>
      <c r="Y124" s="35"/>
      <c r="Z124" s="33"/>
    </row>
    <row r="125" spans="1:26" ht="20.100000000000001" customHeight="1" x14ac:dyDescent="0.15">
      <c r="A125" s="14"/>
      <c r="B125" s="14"/>
      <c r="C125" s="37"/>
      <c r="D125" s="34"/>
      <c r="E125" s="34"/>
      <c r="F125" s="34"/>
      <c r="G125" s="34"/>
      <c r="H125" s="34"/>
      <c r="I125" s="32"/>
      <c r="J125" s="36" t="s">
        <v>43</v>
      </c>
      <c r="K125" s="35"/>
      <c r="L125" s="35"/>
      <c r="M125" s="35"/>
      <c r="N125" s="35"/>
      <c r="O125" s="35"/>
      <c r="P125" s="35"/>
      <c r="Q125" s="35"/>
      <c r="R125" s="35"/>
      <c r="S125" s="35"/>
      <c r="T125" s="35"/>
      <c r="U125" s="35"/>
      <c r="V125" s="35"/>
      <c r="W125" s="35"/>
      <c r="X125" s="35"/>
      <c r="Y125" s="35"/>
      <c r="Z125" s="33"/>
    </row>
    <row r="126" spans="1:26" ht="20.100000000000001" customHeight="1" x14ac:dyDescent="0.15">
      <c r="A126" s="14">
        <f>IFERROR(IF(AND(TRIM($I126)&lt;&gt;"", NOT(IFERROR(SEARCH("@",$I126),0)&gt;0)),1001,0),3)</f>
        <v>0</v>
      </c>
      <c r="B126" s="14"/>
      <c r="C126" s="30"/>
      <c r="D126" s="31">
        <f>D124+1</f>
        <v>8</v>
      </c>
      <c r="E126" s="10" t="s">
        <v>27</v>
      </c>
      <c r="I126" s="116"/>
      <c r="J126" s="116"/>
      <c r="K126" s="116"/>
      <c r="L126" s="116"/>
      <c r="M126" s="116"/>
      <c r="N126" s="116"/>
      <c r="O126" s="116"/>
      <c r="P126" s="116"/>
      <c r="Q126" s="119"/>
      <c r="R126" s="116"/>
      <c r="S126" s="116"/>
      <c r="T126" s="116"/>
      <c r="U126" s="116"/>
      <c r="V126" s="116"/>
      <c r="W126" s="116"/>
      <c r="X126" s="116"/>
      <c r="Y126" s="116"/>
      <c r="Z126" s="33"/>
    </row>
    <row r="127" spans="1:26" ht="20.100000000000001" customHeight="1" x14ac:dyDescent="0.15">
      <c r="A127" s="14"/>
      <c r="B127" s="14"/>
      <c r="C127" s="37"/>
      <c r="D127" s="34"/>
      <c r="E127" s="34"/>
      <c r="F127" s="34"/>
      <c r="G127" s="34"/>
      <c r="H127" s="34"/>
      <c r="I127" s="32"/>
      <c r="J127" s="44" t="s">
        <v>56</v>
      </c>
      <c r="K127" s="61"/>
      <c r="L127" s="35"/>
      <c r="M127" s="35"/>
      <c r="N127" s="35"/>
      <c r="O127" s="35"/>
      <c r="P127" s="35"/>
      <c r="Q127" s="62"/>
      <c r="R127" s="35"/>
      <c r="S127" s="35"/>
      <c r="T127" s="35"/>
      <c r="U127" s="35"/>
      <c r="V127" s="35"/>
      <c r="W127" s="35"/>
      <c r="X127" s="35"/>
      <c r="Y127" s="35"/>
      <c r="Z127" s="33"/>
    </row>
    <row r="128" spans="1:26" ht="20.100000000000001" customHeight="1" x14ac:dyDescent="0.15">
      <c r="A128" s="14"/>
      <c r="B128" s="14"/>
      <c r="C128" s="50"/>
      <c r="D128" s="51"/>
      <c r="E128" s="51"/>
      <c r="F128" s="51"/>
      <c r="G128" s="51"/>
      <c r="H128" s="51"/>
      <c r="I128" s="53"/>
      <c r="J128" s="52"/>
      <c r="K128" s="53"/>
      <c r="L128" s="52"/>
      <c r="M128" s="52"/>
      <c r="N128" s="52"/>
      <c r="O128" s="52"/>
      <c r="P128" s="52"/>
      <c r="Q128" s="74"/>
      <c r="R128" s="52"/>
      <c r="S128" s="52"/>
      <c r="T128" s="52"/>
      <c r="U128" s="52"/>
      <c r="V128" s="52"/>
      <c r="W128" s="52"/>
      <c r="X128" s="52"/>
      <c r="Y128" s="52"/>
      <c r="Z128" s="54"/>
    </row>
    <row r="129" spans="1:26" ht="20.100000000000001" customHeight="1" x14ac:dyDescent="0.15">
      <c r="A129" s="14"/>
      <c r="B129" s="14"/>
      <c r="C129" s="34"/>
      <c r="D129" s="34"/>
      <c r="E129" s="34"/>
      <c r="F129" s="34"/>
      <c r="G129" s="34"/>
      <c r="H129" s="34"/>
      <c r="I129" s="56"/>
      <c r="J129" s="56"/>
      <c r="K129" s="56"/>
      <c r="L129" s="56"/>
      <c r="M129" s="56"/>
      <c r="N129" s="56"/>
      <c r="O129" s="56"/>
      <c r="P129" s="56"/>
      <c r="Q129" s="75"/>
      <c r="R129" s="56"/>
      <c r="S129" s="56"/>
      <c r="T129" s="56"/>
      <c r="U129" s="56"/>
      <c r="V129" s="56"/>
      <c r="W129" s="56"/>
      <c r="X129" s="56"/>
      <c r="Y129" s="56"/>
      <c r="Z129" s="34"/>
    </row>
    <row r="130" spans="1:26" ht="15.75" hidden="1" customHeight="1" x14ac:dyDescent="0.15">
      <c r="A130" s="14"/>
      <c r="B130" s="14"/>
      <c r="C130" s="34"/>
      <c r="D130" s="34"/>
      <c r="E130" s="34"/>
      <c r="F130" s="34"/>
      <c r="G130" s="34"/>
      <c r="H130" s="34"/>
      <c r="I130" s="56"/>
      <c r="J130" s="56"/>
      <c r="K130" s="56"/>
      <c r="L130" s="56"/>
      <c r="M130" s="56"/>
      <c r="N130" s="56"/>
      <c r="O130" s="56"/>
      <c r="P130" s="56"/>
      <c r="Q130" s="75"/>
      <c r="R130" s="56"/>
      <c r="S130" s="56"/>
      <c r="T130" s="56"/>
      <c r="U130" s="56"/>
      <c r="V130" s="56"/>
      <c r="W130" s="56"/>
      <c r="X130" s="56"/>
      <c r="Y130" s="56"/>
      <c r="Z130" s="34"/>
    </row>
    <row r="131" spans="1:26" ht="15.75" hidden="1" customHeight="1" x14ac:dyDescent="0.15">
      <c r="A131" s="14"/>
      <c r="B131" s="14"/>
      <c r="C131" s="34"/>
      <c r="D131" s="34"/>
      <c r="E131" s="34"/>
      <c r="F131" s="34"/>
      <c r="G131" s="34"/>
      <c r="H131" s="34"/>
      <c r="I131" s="56"/>
      <c r="J131" s="56"/>
      <c r="K131" s="56"/>
      <c r="L131" s="56"/>
      <c r="M131" s="56"/>
      <c r="N131" s="56"/>
      <c r="O131" s="56"/>
      <c r="P131" s="56"/>
      <c r="Q131" s="75"/>
      <c r="R131" s="56"/>
      <c r="S131" s="56"/>
      <c r="T131" s="56"/>
      <c r="U131" s="56"/>
      <c r="V131" s="56"/>
      <c r="W131" s="56"/>
      <c r="X131" s="56"/>
      <c r="Y131" s="56"/>
      <c r="Z131" s="34"/>
    </row>
    <row r="132" spans="1:26" ht="15.75" hidden="1" customHeight="1" x14ac:dyDescent="0.15">
      <c r="A132" s="14"/>
      <c r="B132" s="14"/>
      <c r="C132" s="34"/>
      <c r="D132" s="34"/>
      <c r="E132" s="34"/>
      <c r="F132" s="34"/>
      <c r="G132" s="34"/>
      <c r="H132" s="34"/>
      <c r="I132" s="56"/>
      <c r="J132" s="56"/>
      <c r="K132" s="56"/>
      <c r="L132" s="56"/>
      <c r="M132" s="56"/>
      <c r="N132" s="56"/>
      <c r="O132" s="56"/>
      <c r="P132" s="56"/>
      <c r="Q132" s="75"/>
      <c r="R132" s="56"/>
      <c r="S132" s="56"/>
      <c r="T132" s="56"/>
      <c r="U132" s="56"/>
      <c r="V132" s="56"/>
      <c r="W132" s="56"/>
      <c r="X132" s="56"/>
      <c r="Y132" s="56"/>
      <c r="Z132" s="34"/>
    </row>
    <row r="133" spans="1:26" ht="15.75" hidden="1" customHeight="1" x14ac:dyDescent="0.15">
      <c r="A133" s="14"/>
      <c r="B133" s="14"/>
      <c r="C133" s="34"/>
      <c r="D133" s="34"/>
      <c r="E133" s="34"/>
      <c r="F133" s="34"/>
      <c r="G133" s="34"/>
      <c r="H133" s="34"/>
      <c r="I133" s="56"/>
      <c r="J133" s="56"/>
      <c r="K133" s="56"/>
      <c r="L133" s="56"/>
      <c r="M133" s="56"/>
      <c r="N133" s="56"/>
      <c r="O133" s="56"/>
      <c r="P133" s="56"/>
      <c r="Q133" s="75"/>
      <c r="R133" s="56"/>
      <c r="S133" s="56"/>
      <c r="T133" s="56"/>
      <c r="U133" s="56"/>
      <c r="V133" s="56"/>
      <c r="W133" s="56"/>
      <c r="X133" s="56"/>
      <c r="Y133" s="56"/>
      <c r="Z133" s="34"/>
    </row>
    <row r="134" spans="1:26" ht="15.75" hidden="1" customHeight="1" x14ac:dyDescent="0.15">
      <c r="A134" s="14"/>
      <c r="B134" s="14"/>
      <c r="C134" s="34"/>
      <c r="D134" s="34"/>
      <c r="E134" s="34"/>
      <c r="F134" s="34"/>
      <c r="G134" s="34"/>
      <c r="H134" s="34"/>
      <c r="I134" s="56"/>
      <c r="J134" s="56"/>
      <c r="K134" s="56"/>
      <c r="L134" s="56"/>
      <c r="M134" s="56"/>
      <c r="N134" s="56"/>
      <c r="O134" s="56"/>
      <c r="P134" s="56"/>
      <c r="Q134" s="75"/>
      <c r="R134" s="56"/>
      <c r="S134" s="56"/>
      <c r="T134" s="56"/>
      <c r="U134" s="56"/>
      <c r="V134" s="56"/>
      <c r="W134" s="56"/>
      <c r="X134" s="56"/>
      <c r="Y134" s="56"/>
      <c r="Z134" s="34"/>
    </row>
    <row r="135" spans="1:26" ht="15.75" hidden="1" customHeight="1" x14ac:dyDescent="0.15">
      <c r="A135" s="14"/>
      <c r="B135" s="14"/>
      <c r="C135" s="34"/>
      <c r="D135" s="34"/>
      <c r="E135" s="34"/>
      <c r="F135" s="34"/>
      <c r="G135" s="34"/>
      <c r="H135" s="34"/>
      <c r="I135" s="56"/>
      <c r="J135" s="56"/>
      <c r="K135" s="56"/>
      <c r="L135" s="56"/>
      <c r="M135" s="56"/>
      <c r="N135" s="56"/>
      <c r="O135" s="56"/>
      <c r="P135" s="56"/>
      <c r="Q135" s="75"/>
      <c r="R135" s="56"/>
      <c r="S135" s="56"/>
      <c r="T135" s="56"/>
      <c r="U135" s="56"/>
      <c r="V135" s="56"/>
      <c r="W135" s="56"/>
      <c r="X135" s="56"/>
      <c r="Y135" s="56"/>
      <c r="Z135" s="34"/>
    </row>
    <row r="136" spans="1:26" ht="15.75" hidden="1" customHeight="1" x14ac:dyDescent="0.15">
      <c r="A136" s="14"/>
      <c r="B136" s="14"/>
      <c r="C136" s="34"/>
      <c r="D136" s="34"/>
      <c r="E136" s="34"/>
      <c r="F136" s="34"/>
      <c r="G136" s="34"/>
      <c r="H136" s="34"/>
      <c r="I136" s="56"/>
      <c r="J136" s="56"/>
      <c r="K136" s="56"/>
      <c r="L136" s="56"/>
      <c r="M136" s="56"/>
      <c r="N136" s="56"/>
      <c r="O136" s="56"/>
      <c r="P136" s="56"/>
      <c r="Q136" s="75"/>
      <c r="R136" s="56"/>
      <c r="S136" s="56"/>
      <c r="T136" s="56"/>
      <c r="U136" s="56"/>
      <c r="V136" s="56"/>
      <c r="W136" s="56"/>
      <c r="X136" s="56"/>
      <c r="Y136" s="56"/>
      <c r="Z136" s="34"/>
    </row>
    <row r="137" spans="1:26" ht="15.75" hidden="1" customHeight="1" x14ac:dyDescent="0.15">
      <c r="A137" s="14"/>
      <c r="B137" s="14"/>
      <c r="C137" s="34"/>
      <c r="D137" s="34"/>
      <c r="E137" s="34"/>
      <c r="F137" s="34"/>
      <c r="G137" s="34"/>
      <c r="H137" s="34"/>
      <c r="I137" s="56"/>
      <c r="J137" s="56"/>
      <c r="K137" s="56"/>
      <c r="L137" s="56"/>
      <c r="M137" s="56"/>
      <c r="N137" s="56"/>
      <c r="O137" s="56"/>
      <c r="P137" s="56"/>
      <c r="Q137" s="75"/>
      <c r="R137" s="56"/>
      <c r="S137" s="56"/>
      <c r="T137" s="56"/>
      <c r="U137" s="56"/>
      <c r="V137" s="56"/>
      <c r="W137" s="56"/>
      <c r="X137" s="56"/>
      <c r="Y137" s="56"/>
      <c r="Z137" s="34"/>
    </row>
    <row r="138" spans="1:26" ht="15.75" hidden="1" customHeight="1" x14ac:dyDescent="0.15">
      <c r="A138" s="14"/>
      <c r="B138" s="14"/>
      <c r="C138" s="34"/>
      <c r="D138" s="34"/>
      <c r="E138" s="34"/>
      <c r="F138" s="34"/>
      <c r="G138" s="34"/>
      <c r="H138" s="34"/>
      <c r="I138" s="56"/>
      <c r="J138" s="56"/>
      <c r="K138" s="56"/>
      <c r="L138" s="56"/>
      <c r="M138" s="56"/>
      <c r="N138" s="56"/>
      <c r="O138" s="56"/>
      <c r="P138" s="56"/>
      <c r="Q138" s="75"/>
      <c r="R138" s="56"/>
      <c r="S138" s="56"/>
      <c r="T138" s="56"/>
      <c r="U138" s="56"/>
      <c r="V138" s="56"/>
      <c r="W138" s="56"/>
      <c r="X138" s="56"/>
      <c r="Y138" s="56"/>
      <c r="Z138" s="34"/>
    </row>
    <row r="139" spans="1:26" ht="15.75" hidden="1" customHeight="1" x14ac:dyDescent="0.15">
      <c r="A139" s="14"/>
      <c r="B139" s="14"/>
      <c r="C139" s="34"/>
      <c r="D139" s="34"/>
      <c r="E139" s="34"/>
      <c r="F139" s="34"/>
      <c r="G139" s="34"/>
      <c r="H139" s="34"/>
      <c r="I139" s="56"/>
      <c r="J139" s="56"/>
      <c r="K139" s="56"/>
      <c r="L139" s="56"/>
      <c r="M139" s="56"/>
      <c r="N139" s="56"/>
      <c r="O139" s="56"/>
      <c r="P139" s="56"/>
      <c r="Q139" s="75"/>
      <c r="R139" s="56"/>
      <c r="S139" s="56"/>
      <c r="T139" s="56"/>
      <c r="U139" s="56"/>
      <c r="V139" s="56"/>
      <c r="W139" s="56"/>
      <c r="X139" s="56"/>
      <c r="Y139" s="56"/>
      <c r="Z139" s="34"/>
    </row>
    <row r="140" spans="1:26" ht="15.75" hidden="1" customHeight="1" x14ac:dyDescent="0.15">
      <c r="A140" s="14"/>
      <c r="B140" s="14"/>
      <c r="C140" s="34"/>
      <c r="D140" s="34"/>
      <c r="E140" s="34"/>
      <c r="F140" s="34"/>
      <c r="G140" s="34"/>
      <c r="H140" s="34"/>
      <c r="I140" s="56"/>
      <c r="J140" s="56"/>
      <c r="K140" s="56"/>
      <c r="L140" s="56"/>
      <c r="M140" s="56"/>
      <c r="N140" s="56"/>
      <c r="O140" s="56"/>
      <c r="P140" s="56"/>
      <c r="Q140" s="75"/>
      <c r="R140" s="56"/>
      <c r="S140" s="56"/>
      <c r="T140" s="56"/>
      <c r="U140" s="56"/>
      <c r="V140" s="56"/>
      <c r="W140" s="56"/>
      <c r="X140" s="56"/>
      <c r="Y140" s="56"/>
      <c r="Z140" s="34"/>
    </row>
    <row r="141" spans="1:26" ht="15.75" hidden="1" customHeight="1" x14ac:dyDescent="0.15">
      <c r="A141" s="14"/>
      <c r="B141" s="14"/>
      <c r="C141" s="34"/>
      <c r="D141" s="34"/>
      <c r="E141" s="34"/>
      <c r="F141" s="34"/>
      <c r="G141" s="34"/>
      <c r="H141" s="34"/>
      <c r="I141" s="56"/>
      <c r="J141" s="56"/>
      <c r="K141" s="56"/>
      <c r="L141" s="56"/>
      <c r="M141" s="56"/>
      <c r="N141" s="56"/>
      <c r="O141" s="56"/>
      <c r="P141" s="56"/>
      <c r="Q141" s="75"/>
      <c r="R141" s="56"/>
      <c r="S141" s="56"/>
      <c r="T141" s="56"/>
      <c r="U141" s="56"/>
      <c r="V141" s="56"/>
      <c r="W141" s="56"/>
      <c r="X141" s="56"/>
      <c r="Y141" s="56"/>
      <c r="Z141" s="34"/>
    </row>
    <row r="142" spans="1:26" ht="15.75" hidden="1" customHeight="1" x14ac:dyDescent="0.15">
      <c r="A142" s="14"/>
      <c r="B142" s="14"/>
      <c r="C142" s="34"/>
      <c r="D142" s="34"/>
      <c r="E142" s="34"/>
      <c r="F142" s="34"/>
      <c r="G142" s="34"/>
      <c r="H142" s="34"/>
      <c r="I142" s="56"/>
      <c r="J142" s="56"/>
      <c r="K142" s="56"/>
      <c r="L142" s="56"/>
      <c r="M142" s="56"/>
      <c r="N142" s="56"/>
      <c r="O142" s="56"/>
      <c r="P142" s="56"/>
      <c r="Q142" s="75"/>
      <c r="R142" s="56"/>
      <c r="S142" s="56"/>
      <c r="T142" s="56"/>
      <c r="U142" s="56"/>
      <c r="V142" s="56"/>
      <c r="W142" s="56"/>
      <c r="X142" s="56"/>
      <c r="Y142" s="56"/>
      <c r="Z142" s="34"/>
    </row>
    <row r="143" spans="1:26" ht="15.75" hidden="1" customHeight="1" x14ac:dyDescent="0.15">
      <c r="A143" s="14"/>
      <c r="B143" s="14"/>
      <c r="C143" s="34"/>
      <c r="D143" s="34"/>
      <c r="E143" s="34"/>
      <c r="F143" s="34"/>
      <c r="G143" s="34"/>
      <c r="H143" s="34"/>
      <c r="I143" s="56"/>
      <c r="J143" s="56"/>
      <c r="K143" s="56"/>
      <c r="L143" s="56"/>
      <c r="M143" s="56"/>
      <c r="N143" s="56"/>
      <c r="O143" s="56"/>
      <c r="P143" s="56"/>
      <c r="Q143" s="75"/>
      <c r="R143" s="56"/>
      <c r="S143" s="56"/>
      <c r="T143" s="56"/>
      <c r="U143" s="56"/>
      <c r="V143" s="56"/>
      <c r="W143" s="56"/>
      <c r="X143" s="56"/>
      <c r="Y143" s="56"/>
      <c r="Z143" s="34"/>
    </row>
    <row r="144" spans="1:26" ht="15.75" hidden="1" customHeight="1" x14ac:dyDescent="0.15">
      <c r="A144" s="14"/>
      <c r="B144" s="14"/>
      <c r="C144" s="34"/>
      <c r="D144" s="34"/>
      <c r="E144" s="34"/>
      <c r="F144" s="34"/>
      <c r="G144" s="34"/>
      <c r="H144" s="34"/>
      <c r="I144" s="56"/>
      <c r="J144" s="56"/>
      <c r="K144" s="56"/>
      <c r="L144" s="56"/>
      <c r="M144" s="56"/>
      <c r="N144" s="56"/>
      <c r="O144" s="56"/>
      <c r="P144" s="56"/>
      <c r="Q144" s="75"/>
      <c r="R144" s="56"/>
      <c r="S144" s="56"/>
      <c r="T144" s="56"/>
      <c r="U144" s="56"/>
      <c r="V144" s="56"/>
      <c r="W144" s="56"/>
      <c r="X144" s="56"/>
      <c r="Y144" s="56"/>
      <c r="Z144" s="34"/>
    </row>
    <row r="145" spans="1:26" ht="15.75" hidden="1" customHeight="1" x14ac:dyDescent="0.15">
      <c r="A145" s="14"/>
      <c r="B145" s="14"/>
      <c r="C145" s="34"/>
      <c r="D145" s="34"/>
      <c r="E145" s="34"/>
      <c r="F145" s="34"/>
      <c r="G145" s="34"/>
      <c r="H145" s="34"/>
      <c r="I145" s="56"/>
      <c r="J145" s="56"/>
      <c r="K145" s="56"/>
      <c r="L145" s="56"/>
      <c r="M145" s="56"/>
      <c r="N145" s="56"/>
      <c r="O145" s="56"/>
      <c r="P145" s="56"/>
      <c r="Q145" s="75"/>
      <c r="R145" s="56"/>
      <c r="S145" s="56"/>
      <c r="T145" s="56"/>
      <c r="U145" s="56"/>
      <c r="V145" s="56"/>
      <c r="W145" s="56"/>
      <c r="X145" s="56"/>
      <c r="Y145" s="56"/>
      <c r="Z145" s="34"/>
    </row>
    <row r="146" spans="1:26" ht="15.75" hidden="1" customHeight="1" x14ac:dyDescent="0.15">
      <c r="A146" s="14"/>
      <c r="B146" s="14"/>
      <c r="C146" s="34"/>
      <c r="D146" s="34"/>
      <c r="E146" s="34"/>
      <c r="F146" s="34"/>
      <c r="G146" s="34"/>
      <c r="H146" s="34"/>
      <c r="I146" s="56"/>
      <c r="J146" s="56"/>
      <c r="K146" s="56"/>
      <c r="L146" s="56"/>
      <c r="M146" s="56"/>
      <c r="N146" s="56"/>
      <c r="O146" s="56"/>
      <c r="P146" s="56"/>
      <c r="Q146" s="75"/>
      <c r="R146" s="56"/>
      <c r="S146" s="56"/>
      <c r="T146" s="56"/>
      <c r="U146" s="56"/>
      <c r="V146" s="56"/>
      <c r="W146" s="56"/>
      <c r="X146" s="56"/>
      <c r="Y146" s="56"/>
      <c r="Z146" s="34"/>
    </row>
    <row r="147" spans="1:26" ht="15.75" hidden="1" customHeight="1" x14ac:dyDescent="0.15">
      <c r="A147" s="14"/>
      <c r="B147" s="14"/>
      <c r="C147" s="34"/>
      <c r="D147" s="34"/>
      <c r="E147" s="34"/>
      <c r="F147" s="34"/>
      <c r="G147" s="34"/>
      <c r="H147" s="34"/>
      <c r="I147" s="56"/>
      <c r="J147" s="56"/>
      <c r="K147" s="56"/>
      <c r="L147" s="56"/>
      <c r="M147" s="56"/>
      <c r="N147" s="56"/>
      <c r="O147" s="56"/>
      <c r="P147" s="56"/>
      <c r="Q147" s="75"/>
      <c r="R147" s="56"/>
      <c r="S147" s="56"/>
      <c r="T147" s="56"/>
      <c r="U147" s="56"/>
      <c r="V147" s="56"/>
      <c r="W147" s="56"/>
      <c r="X147" s="56"/>
      <c r="Y147" s="56"/>
      <c r="Z147" s="34"/>
    </row>
    <row r="148" spans="1:26" ht="15.75" hidden="1" customHeight="1" x14ac:dyDescent="0.15">
      <c r="A148" s="14"/>
      <c r="B148" s="14"/>
      <c r="C148" s="34"/>
      <c r="D148" s="34"/>
      <c r="E148" s="34"/>
      <c r="F148" s="34"/>
      <c r="G148" s="34"/>
      <c r="H148" s="34"/>
      <c r="I148" s="56"/>
      <c r="J148" s="56"/>
      <c r="K148" s="56"/>
      <c r="L148" s="56"/>
      <c r="M148" s="56"/>
      <c r="N148" s="56"/>
      <c r="O148" s="56"/>
      <c r="P148" s="56"/>
      <c r="Q148" s="75"/>
      <c r="R148" s="56"/>
      <c r="S148" s="56"/>
      <c r="T148" s="56"/>
      <c r="U148" s="56"/>
      <c r="V148" s="56"/>
      <c r="W148" s="56"/>
      <c r="X148" s="56"/>
      <c r="Y148" s="56"/>
      <c r="Z148" s="34"/>
    </row>
    <row r="149" spans="1:26" ht="20.100000000000001" customHeight="1" x14ac:dyDescent="0.15">
      <c r="A149" s="14"/>
      <c r="B149" s="14"/>
      <c r="C149" s="34"/>
      <c r="D149" s="34"/>
      <c r="E149" s="34"/>
      <c r="F149" s="34"/>
      <c r="G149" s="34"/>
      <c r="H149" s="34"/>
      <c r="I149" s="56"/>
      <c r="J149" s="34"/>
      <c r="K149" s="34"/>
      <c r="L149" s="34"/>
      <c r="M149" s="34"/>
      <c r="N149" s="34"/>
      <c r="O149" s="34"/>
      <c r="P149" s="34"/>
      <c r="Q149" s="76"/>
      <c r="R149" s="34"/>
      <c r="S149" s="34"/>
      <c r="T149" s="34"/>
      <c r="U149" s="34"/>
      <c r="V149" s="34"/>
      <c r="W149" s="34"/>
      <c r="X149" s="34"/>
      <c r="Y149" s="34"/>
      <c r="Z149" s="34"/>
    </row>
    <row r="150" spans="1:26" ht="20.100000000000001" customHeight="1" x14ac:dyDescent="0.15">
      <c r="A150" s="14"/>
      <c r="B150" s="14"/>
      <c r="C150" s="113" t="s">
        <v>44</v>
      </c>
      <c r="D150" s="114"/>
      <c r="E150" s="114"/>
      <c r="F150" s="114"/>
      <c r="G150" s="114"/>
      <c r="H150" s="115"/>
      <c r="I150" s="57"/>
      <c r="K150" s="57"/>
    </row>
    <row r="151" spans="1:26" ht="20.100000000000001" customHeight="1" x14ac:dyDescent="0.15">
      <c r="A151" s="14"/>
      <c r="B151" s="14"/>
      <c r="C151" s="26"/>
      <c r="D151" s="27"/>
      <c r="E151" s="27"/>
      <c r="F151" s="27"/>
      <c r="G151" s="27"/>
      <c r="H151" s="27"/>
      <c r="I151" s="28"/>
      <c r="J151" s="28"/>
      <c r="K151" s="28"/>
      <c r="L151" s="28"/>
      <c r="M151" s="28"/>
      <c r="N151" s="28"/>
      <c r="O151" s="28"/>
      <c r="P151" s="28"/>
      <c r="Q151" s="28"/>
      <c r="R151" s="28"/>
      <c r="S151" s="28"/>
      <c r="T151" s="28"/>
      <c r="U151" s="28"/>
      <c r="V151" s="28"/>
      <c r="W151" s="28"/>
      <c r="X151" s="28"/>
      <c r="Y151" s="28"/>
      <c r="Z151" s="29"/>
    </row>
    <row r="152" spans="1:26" ht="20.100000000000001" customHeight="1" x14ac:dyDescent="0.15">
      <c r="A152" s="14"/>
      <c r="B152" s="14"/>
      <c r="C152" s="26"/>
      <c r="D152" s="77" t="s">
        <v>45</v>
      </c>
      <c r="E152" s="58"/>
      <c r="F152" s="58"/>
      <c r="G152" s="58"/>
      <c r="H152" s="58"/>
      <c r="I152" s="58"/>
      <c r="J152" s="58"/>
      <c r="K152" s="58"/>
      <c r="L152" s="58"/>
      <c r="M152" s="58"/>
      <c r="N152" s="58"/>
      <c r="O152" s="58"/>
      <c r="P152" s="58"/>
      <c r="Q152" s="58"/>
      <c r="R152" s="58"/>
      <c r="S152" s="58"/>
      <c r="T152" s="58"/>
      <c r="U152" s="58"/>
      <c r="V152" s="58"/>
      <c r="W152" s="58"/>
      <c r="X152" s="35"/>
      <c r="Y152" s="34"/>
      <c r="Z152" s="33"/>
    </row>
    <row r="153" spans="1:26" ht="20.100000000000001" customHeight="1" x14ac:dyDescent="0.15">
      <c r="A153" s="14">
        <f>IFERROR(IF(AND($I153&lt;&gt;"しない", $I153&lt;&gt;"する"),1001,0),3)</f>
        <v>0</v>
      </c>
      <c r="B153" s="14"/>
      <c r="C153" s="30"/>
      <c r="D153" s="31">
        <v>1</v>
      </c>
      <c r="E153" s="34" t="s">
        <v>46</v>
      </c>
      <c r="F153" s="34"/>
      <c r="G153" s="34"/>
      <c r="H153" s="34"/>
      <c r="I153" s="116" t="s">
        <v>47</v>
      </c>
      <c r="J153" s="117"/>
      <c r="K153" s="117"/>
      <c r="L153" s="117"/>
      <c r="M153" s="117"/>
      <c r="N153" s="34"/>
      <c r="O153" s="34"/>
      <c r="P153" s="34"/>
      <c r="Q153" s="34"/>
      <c r="R153" s="34"/>
      <c r="S153" s="34"/>
      <c r="T153" s="34"/>
      <c r="U153" s="34"/>
      <c r="Z153" s="78"/>
    </row>
    <row r="154" spans="1:26" ht="20.100000000000001" customHeight="1" x14ac:dyDescent="0.15">
      <c r="A154" s="14"/>
      <c r="B154" s="14"/>
      <c r="C154" s="37"/>
      <c r="D154" s="34"/>
      <c r="E154" s="34"/>
      <c r="F154" s="34"/>
      <c r="G154" s="34"/>
      <c r="H154" s="34"/>
      <c r="I154" s="79"/>
      <c r="J154" s="36" t="s">
        <v>5</v>
      </c>
      <c r="K154" s="36"/>
      <c r="L154" s="36"/>
      <c r="M154" s="36"/>
      <c r="N154" s="36"/>
      <c r="O154" s="36"/>
      <c r="P154" s="36"/>
      <c r="Q154" s="36"/>
      <c r="R154" s="36"/>
      <c r="S154" s="36"/>
      <c r="T154" s="36"/>
      <c r="U154" s="34"/>
      <c r="Z154" s="78"/>
    </row>
    <row r="155" spans="1:26" ht="20.100000000000001" customHeight="1" x14ac:dyDescent="0.15">
      <c r="A155" s="14">
        <f>IFERROR(IF(AND($I153="する",OR(TRIM($I155)="", NOT(OR(IFERROR(SEARCH(" ",$I155),0)&gt;0, IFERROR(SEARCH("　",$I155),0)&gt;0)))),1001,0),3)</f>
        <v>0</v>
      </c>
      <c r="B155" s="14"/>
      <c r="C155" s="30"/>
      <c r="D155" s="31">
        <v>2</v>
      </c>
      <c r="E155" s="10" t="s">
        <v>40</v>
      </c>
      <c r="I155" s="116"/>
      <c r="J155" s="116"/>
      <c r="K155" s="116"/>
      <c r="L155" s="116"/>
      <c r="M155" s="116"/>
      <c r="N155" s="116"/>
      <c r="O155" s="116"/>
      <c r="P155" s="116"/>
      <c r="Q155" s="116"/>
      <c r="R155" s="116"/>
      <c r="S155" s="116"/>
      <c r="T155" s="116"/>
      <c r="U155" s="116"/>
      <c r="V155" s="116"/>
      <c r="W155" s="116"/>
      <c r="X155" s="116"/>
      <c r="Y155" s="116"/>
      <c r="Z155" s="33"/>
    </row>
    <row r="156" spans="1:26" ht="20.100000000000001" customHeight="1" x14ac:dyDescent="0.15">
      <c r="A156" s="14"/>
      <c r="B156" s="14"/>
      <c r="C156" s="30"/>
      <c r="D156" s="31"/>
      <c r="E156" s="34"/>
      <c r="F156" s="34"/>
      <c r="G156" s="34"/>
      <c r="H156" s="34"/>
      <c r="I156" s="40"/>
      <c r="J156" s="36" t="s">
        <v>19</v>
      </c>
      <c r="K156" s="36"/>
      <c r="L156" s="36"/>
      <c r="M156" s="36"/>
      <c r="N156" s="36"/>
      <c r="O156" s="36"/>
      <c r="P156" s="36"/>
      <c r="Q156" s="36"/>
      <c r="R156" s="36"/>
      <c r="S156" s="36"/>
      <c r="T156" s="36"/>
      <c r="U156" s="36"/>
      <c r="V156" s="36"/>
      <c r="W156" s="36"/>
      <c r="X156" s="36"/>
      <c r="Y156" s="36"/>
      <c r="Z156" s="33"/>
    </row>
    <row r="157" spans="1:26" ht="20.100000000000001" customHeight="1" x14ac:dyDescent="0.15">
      <c r="A157" s="14">
        <f>IFERROR(IF(AND($I153="する",OR(TRIM($I157)="", NOT(OR(IFERROR(SEARCH(" ",$I157),0)&gt;0, IFERROR(SEARCH("　",$I157),0)&gt;0)))),1001,0),3)</f>
        <v>0</v>
      </c>
      <c r="B157" s="14"/>
      <c r="C157" s="30"/>
      <c r="D157" s="31">
        <v>3</v>
      </c>
      <c r="E157" s="10" t="s">
        <v>41</v>
      </c>
      <c r="I157" s="116"/>
      <c r="J157" s="116"/>
      <c r="K157" s="116"/>
      <c r="L157" s="116"/>
      <c r="M157" s="116"/>
      <c r="N157" s="116"/>
      <c r="O157" s="116"/>
      <c r="P157" s="116"/>
      <c r="Q157" s="116"/>
      <c r="R157" s="116"/>
      <c r="S157" s="116"/>
      <c r="T157" s="116"/>
      <c r="U157" s="116"/>
      <c r="V157" s="116"/>
      <c r="W157" s="116"/>
      <c r="X157" s="116"/>
      <c r="Y157" s="116"/>
      <c r="Z157" s="33"/>
    </row>
    <row r="158" spans="1:26" ht="20.100000000000001" customHeight="1" x14ac:dyDescent="0.15">
      <c r="A158" s="14"/>
      <c r="B158" s="14"/>
      <c r="C158" s="37"/>
      <c r="D158" s="34"/>
      <c r="E158" s="34"/>
      <c r="F158" s="34"/>
      <c r="G158" s="34"/>
      <c r="H158" s="34"/>
      <c r="I158" s="40"/>
      <c r="J158" s="36" t="s">
        <v>21</v>
      </c>
      <c r="K158" s="36"/>
      <c r="L158" s="36"/>
      <c r="M158" s="36"/>
      <c r="N158" s="36"/>
      <c r="O158" s="36"/>
      <c r="P158" s="36"/>
      <c r="Q158" s="36"/>
      <c r="R158" s="36"/>
      <c r="S158" s="36"/>
      <c r="T158" s="36"/>
      <c r="U158" s="36"/>
      <c r="V158" s="36"/>
      <c r="W158" s="36"/>
      <c r="X158" s="36"/>
      <c r="Y158" s="36"/>
      <c r="Z158" s="33"/>
    </row>
    <row r="159" spans="1:26" ht="20.100000000000001" customHeight="1" x14ac:dyDescent="0.15">
      <c r="A159" s="14">
        <f>IFERROR(IF(AND($I153="する",OR(TRIM($I159)="", LEN($I159)&lt;&gt;8, NOT(ISNUMBER(VALUE($I159))), IFERROR(SEARCH("-", $I159),0)&gt;0)),1001,0),3)</f>
        <v>0</v>
      </c>
      <c r="B159" s="14"/>
      <c r="C159" s="30"/>
      <c r="D159" s="31">
        <v>4</v>
      </c>
      <c r="E159" s="10" t="s">
        <v>48</v>
      </c>
      <c r="I159" s="116"/>
      <c r="J159" s="116"/>
      <c r="K159" s="116"/>
      <c r="L159" s="116"/>
      <c r="M159" s="116"/>
      <c r="N159" s="34"/>
      <c r="O159" s="34"/>
      <c r="P159" s="34"/>
      <c r="Q159" s="34"/>
      <c r="R159" s="34"/>
      <c r="S159" s="34"/>
      <c r="T159" s="34"/>
      <c r="U159" s="34"/>
      <c r="V159" s="34"/>
      <c r="W159" s="34"/>
      <c r="X159" s="34"/>
      <c r="Y159" s="34"/>
      <c r="Z159" s="33"/>
    </row>
    <row r="160" spans="1:26" ht="20.100000000000001" customHeight="1" x14ac:dyDescent="0.15">
      <c r="A160" s="14"/>
      <c r="B160" s="14"/>
      <c r="C160" s="37"/>
      <c r="D160" s="34"/>
      <c r="E160" s="34"/>
      <c r="F160" s="34"/>
      <c r="G160" s="34"/>
      <c r="H160" s="34"/>
      <c r="I160" s="32"/>
      <c r="J160" s="36" t="s">
        <v>50</v>
      </c>
      <c r="K160" s="35"/>
      <c r="L160" s="35"/>
      <c r="M160" s="35"/>
      <c r="N160" s="35"/>
      <c r="O160" s="35"/>
      <c r="P160" s="35"/>
      <c r="Q160" s="35"/>
      <c r="R160" s="35"/>
      <c r="S160" s="35"/>
      <c r="T160" s="35"/>
      <c r="U160" s="35"/>
      <c r="V160" s="35"/>
      <c r="W160" s="35"/>
      <c r="X160" s="35"/>
      <c r="Y160" s="35"/>
      <c r="Z160" s="33"/>
    </row>
    <row r="161" spans="1:27" ht="20.100000000000001" customHeight="1" x14ac:dyDescent="0.15">
      <c r="A161" s="14">
        <f>IFERROR(IF(AND($I153="する",TRIM($I161)=""),1001,0),3)</f>
        <v>0</v>
      </c>
      <c r="B161" s="14"/>
      <c r="C161" s="30"/>
      <c r="D161" s="31">
        <v>5</v>
      </c>
      <c r="E161" s="10" t="s">
        <v>11</v>
      </c>
      <c r="I161" s="120"/>
      <c r="J161" s="121"/>
      <c r="K161" s="121"/>
      <c r="L161" s="121"/>
      <c r="M161" s="121"/>
      <c r="N161" s="34"/>
      <c r="O161" s="34"/>
      <c r="P161" s="34"/>
      <c r="Q161" s="34"/>
      <c r="R161" s="34"/>
      <c r="S161" s="34"/>
      <c r="T161" s="34"/>
      <c r="U161" s="34"/>
      <c r="V161" s="34"/>
      <c r="W161" s="34"/>
      <c r="X161" s="34"/>
      <c r="Y161" s="34"/>
      <c r="Z161" s="33"/>
    </row>
    <row r="162" spans="1:27" ht="20.100000000000001" customHeight="1" x14ac:dyDescent="0.15">
      <c r="A162" s="14"/>
      <c r="B162" s="14"/>
      <c r="C162" s="30"/>
      <c r="D162" s="31"/>
      <c r="E162" s="34"/>
      <c r="F162" s="34"/>
      <c r="G162" s="34"/>
      <c r="H162" s="34"/>
      <c r="I162" s="32"/>
      <c r="J162" s="36" t="s">
        <v>57</v>
      </c>
      <c r="K162" s="35"/>
      <c r="L162" s="35"/>
      <c r="M162" s="35"/>
      <c r="N162" s="35"/>
      <c r="O162" s="35"/>
      <c r="P162" s="35"/>
      <c r="Q162" s="35"/>
      <c r="R162" s="35"/>
      <c r="S162" s="35"/>
      <c r="T162" s="35"/>
      <c r="U162" s="35"/>
      <c r="V162" s="35"/>
      <c r="W162" s="35"/>
      <c r="X162" s="35"/>
      <c r="Y162" s="35"/>
      <c r="Z162" s="33"/>
    </row>
    <row r="163" spans="1:27" ht="20.100000000000001" customHeight="1" x14ac:dyDescent="0.15">
      <c r="A163" s="14">
        <f>IFERROR(IF(AND($I153="する",AND($I163&lt;&gt;"", OR(ISERROR(FIND("@"&amp;LEFT($I163,3)&amp;"@", 都道府県3))=FALSE, ISERROR(FIND("@"&amp;LEFT($I163,4)&amp;"@",都道府県4))=FALSE))=FALSE),1001,0),3)</f>
        <v>0</v>
      </c>
      <c r="B163" s="14"/>
      <c r="C163" s="30"/>
      <c r="D163" s="31">
        <v>6</v>
      </c>
      <c r="E163" s="10" t="s">
        <v>12</v>
      </c>
      <c r="I163" s="122"/>
      <c r="J163" s="122"/>
      <c r="K163" s="122"/>
      <c r="L163" s="122"/>
      <c r="M163" s="122"/>
      <c r="N163" s="122"/>
      <c r="O163" s="122"/>
      <c r="P163" s="122"/>
      <c r="Q163" s="123"/>
      <c r="R163" s="122"/>
      <c r="S163" s="122"/>
      <c r="T163" s="122"/>
      <c r="U163" s="122"/>
      <c r="V163" s="122"/>
      <c r="W163" s="122"/>
      <c r="X163" s="122"/>
      <c r="Y163" s="122"/>
      <c r="Z163" s="33"/>
    </row>
    <row r="164" spans="1:27" ht="20.100000000000001" customHeight="1" x14ac:dyDescent="0.15">
      <c r="A164" s="14"/>
      <c r="B164" s="14"/>
      <c r="C164" s="30"/>
      <c r="D164" s="31"/>
      <c r="E164" s="34"/>
      <c r="F164" s="34"/>
      <c r="G164" s="34"/>
      <c r="H164" s="34"/>
      <c r="I164" s="32"/>
      <c r="J164" s="36" t="s">
        <v>13</v>
      </c>
      <c r="K164" s="35"/>
      <c r="L164" s="35"/>
      <c r="M164" s="35"/>
      <c r="N164" s="35"/>
      <c r="O164" s="35"/>
      <c r="P164" s="35"/>
      <c r="Q164" s="35"/>
      <c r="R164" s="35"/>
      <c r="S164" s="35"/>
      <c r="T164" s="35"/>
      <c r="U164" s="35"/>
      <c r="V164" s="35"/>
      <c r="W164" s="35"/>
      <c r="X164" s="35"/>
      <c r="Y164" s="35"/>
      <c r="Z164" s="33"/>
    </row>
    <row r="165" spans="1:27" ht="20.100000000000001" customHeight="1" x14ac:dyDescent="0.15">
      <c r="A165" s="14">
        <f>IFERROR(IF(AND($I153="する",NOT(AND(TRIM($I165)&lt;&gt;"",ISNUMBER(VALUE(SUBSTITUTE($I165,"-",""))),IFERROR(SEARCH("-",$I165),0)&gt;0))),1001,0),3)</f>
        <v>0</v>
      </c>
      <c r="B165" s="14"/>
      <c r="C165" s="30"/>
      <c r="D165" s="31">
        <v>7</v>
      </c>
      <c r="E165" s="10" t="s">
        <v>22</v>
      </c>
      <c r="I165" s="116"/>
      <c r="J165" s="116"/>
      <c r="K165" s="116"/>
      <c r="L165" s="116"/>
      <c r="M165" s="116"/>
      <c r="Y165" s="35"/>
      <c r="Z165" s="33"/>
    </row>
    <row r="166" spans="1:27" ht="20.100000000000001" customHeight="1" x14ac:dyDescent="0.15">
      <c r="A166" s="14"/>
      <c r="B166" s="14"/>
      <c r="C166" s="37"/>
      <c r="D166" s="34"/>
      <c r="E166" s="34"/>
      <c r="F166" s="34"/>
      <c r="G166" s="34"/>
      <c r="H166" s="34"/>
      <c r="I166" s="32"/>
      <c r="J166" s="36" t="s">
        <v>25</v>
      </c>
      <c r="K166" s="35"/>
      <c r="L166" s="35"/>
      <c r="M166" s="35"/>
      <c r="N166" s="35"/>
      <c r="O166" s="35"/>
      <c r="P166" s="35"/>
      <c r="Q166" s="35"/>
      <c r="R166" s="35"/>
      <c r="S166" s="35"/>
      <c r="T166" s="35"/>
      <c r="U166" s="35"/>
      <c r="V166" s="35"/>
      <c r="W166" s="35"/>
      <c r="X166" s="35"/>
      <c r="Y166" s="35"/>
      <c r="Z166" s="33"/>
    </row>
    <row r="167" spans="1:27" ht="20.100000000000001" customHeight="1" x14ac:dyDescent="0.15">
      <c r="A167" s="14">
        <f>IFERROR(IF(AND($I153="する",AND(TRIM($I167)&lt;&gt;"",NOT(AND(ISNUMBER(VALUE(SUBSTITUTE($I167,"-",""))),IFERROR(SEARCH("-",$I167),0)&gt;0)))),1001,0),3)</f>
        <v>0</v>
      </c>
      <c r="B167" s="14"/>
      <c r="C167" s="30"/>
      <c r="D167" s="31">
        <v>8</v>
      </c>
      <c r="E167" s="10" t="s">
        <v>26</v>
      </c>
      <c r="I167" s="116"/>
      <c r="J167" s="116"/>
      <c r="K167" s="116"/>
      <c r="L167" s="116"/>
      <c r="M167" s="116"/>
      <c r="N167" s="35"/>
      <c r="O167" s="35"/>
      <c r="P167" s="35"/>
      <c r="Q167" s="35"/>
      <c r="R167" s="35"/>
      <c r="S167" s="35"/>
      <c r="T167" s="35"/>
      <c r="U167" s="35"/>
      <c r="V167" s="35"/>
      <c r="W167" s="35"/>
      <c r="X167" s="35"/>
      <c r="Y167" s="35"/>
      <c r="Z167" s="33"/>
    </row>
    <row r="168" spans="1:27" ht="20.100000000000001" customHeight="1" x14ac:dyDescent="0.15">
      <c r="A168" s="14"/>
      <c r="B168" s="14"/>
      <c r="C168" s="37"/>
      <c r="D168" s="34"/>
      <c r="E168" s="34"/>
      <c r="F168" s="34"/>
      <c r="G168" s="34"/>
      <c r="H168" s="34"/>
      <c r="I168" s="32"/>
      <c r="J168" s="36" t="s">
        <v>25</v>
      </c>
      <c r="K168" s="35"/>
      <c r="L168" s="35"/>
      <c r="M168" s="35"/>
      <c r="N168" s="35"/>
      <c r="O168" s="35"/>
      <c r="P168" s="35"/>
      <c r="Q168" s="35"/>
      <c r="R168" s="35"/>
      <c r="S168" s="35"/>
      <c r="T168" s="35"/>
      <c r="U168" s="35"/>
      <c r="V168" s="35"/>
      <c r="W168" s="35"/>
      <c r="X168" s="35"/>
      <c r="Y168" s="35"/>
      <c r="Z168" s="33"/>
    </row>
    <row r="169" spans="1:27" ht="20.100000000000001" customHeight="1" x14ac:dyDescent="0.15">
      <c r="A169" s="14">
        <f>IFERROR(IF(AND($I153="する",AND(TRIM($I169)&lt;&gt;"", NOT(IFERROR(SEARCH("@",$I169),0)&gt;0))),1001,0),3)</f>
        <v>0</v>
      </c>
      <c r="B169" s="14"/>
      <c r="C169" s="30"/>
      <c r="D169" s="31">
        <v>9</v>
      </c>
      <c r="E169" s="10" t="s">
        <v>27</v>
      </c>
      <c r="I169" s="116"/>
      <c r="J169" s="116"/>
      <c r="K169" s="116"/>
      <c r="L169" s="116"/>
      <c r="M169" s="116"/>
      <c r="N169" s="116"/>
      <c r="O169" s="116"/>
      <c r="P169" s="116"/>
      <c r="Q169" s="119"/>
      <c r="R169" s="116"/>
      <c r="S169" s="116"/>
      <c r="T169" s="116"/>
      <c r="U169" s="116"/>
      <c r="V169" s="116"/>
      <c r="W169" s="116"/>
      <c r="X169" s="116"/>
      <c r="Y169" s="116"/>
      <c r="Z169" s="33"/>
    </row>
    <row r="170" spans="1:27" ht="20.100000000000001" customHeight="1" x14ac:dyDescent="0.15">
      <c r="A170" s="14"/>
      <c r="B170" s="14"/>
      <c r="C170" s="37"/>
      <c r="D170" s="34"/>
      <c r="E170" s="34"/>
      <c r="F170" s="34"/>
      <c r="G170" s="34"/>
      <c r="H170" s="34"/>
      <c r="I170" s="32"/>
      <c r="J170" s="44" t="s">
        <v>55</v>
      </c>
      <c r="K170" s="61"/>
      <c r="L170" s="35"/>
      <c r="M170" s="35"/>
      <c r="N170" s="35"/>
      <c r="O170" s="35"/>
      <c r="P170" s="35"/>
      <c r="Q170" s="62"/>
      <c r="R170" s="35"/>
      <c r="S170" s="35"/>
      <c r="T170" s="35"/>
      <c r="U170" s="35"/>
      <c r="V170" s="35"/>
      <c r="W170" s="35"/>
      <c r="X170" s="35"/>
      <c r="Y170" s="35"/>
      <c r="Z170" s="33"/>
    </row>
    <row r="171" spans="1:27" ht="20.100000000000001" customHeight="1" x14ac:dyDescent="0.15">
      <c r="A171" s="14"/>
      <c r="B171" s="14"/>
      <c r="C171" s="50"/>
      <c r="D171" s="51"/>
      <c r="E171" s="51"/>
      <c r="F171" s="51"/>
      <c r="G171" s="51"/>
      <c r="H171" s="51"/>
      <c r="I171" s="52"/>
      <c r="J171" s="52"/>
      <c r="K171" s="53"/>
      <c r="L171" s="52"/>
      <c r="M171" s="52"/>
      <c r="N171" s="52"/>
      <c r="O171" s="52"/>
      <c r="P171" s="52"/>
      <c r="Q171" s="52"/>
      <c r="R171" s="52"/>
      <c r="S171" s="52"/>
      <c r="T171" s="52"/>
      <c r="U171" s="52"/>
      <c r="V171" s="52"/>
      <c r="W171" s="52"/>
      <c r="X171" s="52"/>
      <c r="Y171" s="80"/>
      <c r="Z171" s="54"/>
      <c r="AA171" s="68"/>
    </row>
    <row r="172" spans="1:27" ht="20.100000000000001" customHeight="1" x14ac:dyDescent="0.15">
      <c r="A172" s="14"/>
      <c r="B172" s="14"/>
      <c r="C172" s="34"/>
      <c r="D172" s="34"/>
      <c r="E172" s="34"/>
      <c r="F172" s="34"/>
      <c r="G172" s="34"/>
      <c r="H172" s="34"/>
      <c r="I172" s="56"/>
      <c r="J172" s="56"/>
      <c r="K172" s="56"/>
      <c r="L172" s="56"/>
      <c r="M172" s="56"/>
      <c r="N172" s="56"/>
      <c r="O172" s="56"/>
      <c r="P172" s="56"/>
      <c r="Q172" s="56"/>
      <c r="R172" s="56"/>
      <c r="S172" s="56"/>
      <c r="T172" s="56"/>
      <c r="U172" s="56"/>
      <c r="V172" s="56"/>
      <c r="W172" s="56"/>
      <c r="X172" s="56"/>
      <c r="Y172" s="81"/>
      <c r="Z172" s="34"/>
      <c r="AA172" s="68"/>
    </row>
    <row r="173" spans="1:27" ht="20.100000000000001" customHeight="1" x14ac:dyDescent="0.15">
      <c r="A173" s="14"/>
      <c r="B173" s="14"/>
      <c r="C173" s="34"/>
      <c r="D173" s="34"/>
      <c r="E173" s="34"/>
      <c r="F173" s="34"/>
      <c r="G173" s="34"/>
      <c r="H173" s="34"/>
      <c r="I173" s="82"/>
      <c r="J173" s="56"/>
      <c r="K173" s="56"/>
      <c r="L173" s="56"/>
      <c r="M173" s="56"/>
      <c r="N173" s="81"/>
      <c r="O173" s="56"/>
      <c r="P173" s="56"/>
      <c r="Q173" s="56"/>
      <c r="R173" s="81"/>
      <c r="S173" s="56"/>
      <c r="T173" s="56"/>
      <c r="U173" s="56"/>
      <c r="V173" s="56"/>
      <c r="W173" s="56"/>
      <c r="X173" s="56"/>
      <c r="Y173" s="56"/>
      <c r="Z173" s="56"/>
      <c r="AA173" s="56"/>
    </row>
    <row r="174" spans="1:27" ht="20.100000000000001" customHeight="1" x14ac:dyDescent="0.15">
      <c r="A174" s="14"/>
      <c r="B174" s="14"/>
      <c r="C174" s="113" t="s">
        <v>3</v>
      </c>
      <c r="D174" s="114"/>
      <c r="E174" s="114"/>
      <c r="F174" s="114"/>
      <c r="G174" s="114"/>
      <c r="H174" s="115"/>
      <c r="I174" s="83"/>
      <c r="J174" s="84"/>
      <c r="K174" s="84"/>
      <c r="L174" s="84"/>
      <c r="M174" s="84"/>
      <c r="N174" s="84"/>
      <c r="O174" s="84"/>
      <c r="P174" s="84"/>
      <c r="Q174" s="84"/>
      <c r="R174" s="84"/>
      <c r="S174" s="84"/>
      <c r="T174" s="84"/>
      <c r="U174" s="84"/>
      <c r="V174" s="84"/>
      <c r="W174" s="84"/>
      <c r="X174" s="84"/>
      <c r="Y174" s="84"/>
      <c r="Z174" s="84"/>
    </row>
    <row r="175" spans="1:27" ht="20.100000000000001" customHeight="1" x14ac:dyDescent="0.15">
      <c r="A175" s="14"/>
      <c r="B175" s="14"/>
      <c r="C175" s="85"/>
      <c r="D175" s="86"/>
      <c r="E175" s="86"/>
      <c r="F175" s="86"/>
      <c r="G175" s="86"/>
      <c r="H175" s="86"/>
      <c r="Z175" s="78"/>
      <c r="AA175" s="47"/>
    </row>
    <row r="176" spans="1:27" ht="20.100000000000001" customHeight="1" x14ac:dyDescent="0.15">
      <c r="A176" s="14">
        <f>IFERROR(IF(TRIM($I176)="",1001,0),3)</f>
        <v>1001</v>
      </c>
      <c r="B176" s="14"/>
      <c r="C176" s="30"/>
      <c r="D176" s="31">
        <v>1</v>
      </c>
      <c r="E176" s="10" t="s">
        <v>0</v>
      </c>
      <c r="I176" s="134"/>
      <c r="J176" s="134"/>
      <c r="K176" s="134"/>
      <c r="L176" s="134"/>
      <c r="M176" s="134"/>
      <c r="N176" s="34" t="s">
        <v>6</v>
      </c>
      <c r="O176" s="34"/>
      <c r="P176" s="34"/>
      <c r="Q176" s="34"/>
      <c r="R176" s="34"/>
      <c r="S176" s="34"/>
      <c r="T176" s="34"/>
      <c r="U176" s="34"/>
      <c r="V176" s="34"/>
      <c r="W176" s="34"/>
      <c r="X176" s="34"/>
      <c r="Y176" s="34"/>
      <c r="Z176" s="33"/>
    </row>
    <row r="177" spans="1:28" ht="45" customHeight="1" x14ac:dyDescent="0.15">
      <c r="A177" s="14"/>
      <c r="B177" s="14"/>
      <c r="C177" s="37"/>
      <c r="D177" s="34"/>
      <c r="E177" s="34"/>
      <c r="F177" s="34"/>
      <c r="G177" s="34"/>
      <c r="H177" s="34"/>
      <c r="I177" s="32"/>
      <c r="J177" s="118" t="s">
        <v>54</v>
      </c>
      <c r="K177" s="135"/>
      <c r="L177" s="135"/>
      <c r="M177" s="135"/>
      <c r="N177" s="135"/>
      <c r="O177" s="135"/>
      <c r="P177" s="135"/>
      <c r="Q177" s="135"/>
      <c r="R177" s="135"/>
      <c r="S177" s="135"/>
      <c r="T177" s="135"/>
      <c r="U177" s="135"/>
      <c r="V177" s="135"/>
      <c r="W177" s="135"/>
      <c r="X177" s="135"/>
      <c r="Y177" s="135"/>
      <c r="Z177" s="33"/>
    </row>
    <row r="178" spans="1:28" ht="20.100000000000001" customHeight="1" x14ac:dyDescent="0.15">
      <c r="A178" s="14"/>
      <c r="B178" s="14"/>
      <c r="C178" s="50"/>
      <c r="D178" s="51"/>
      <c r="E178" s="51"/>
      <c r="F178" s="51"/>
      <c r="G178" s="51"/>
      <c r="H178" s="51"/>
      <c r="I178" s="51"/>
      <c r="J178" s="52"/>
      <c r="K178" s="52"/>
      <c r="L178" s="52"/>
      <c r="M178" s="74"/>
      <c r="N178" s="52"/>
      <c r="O178" s="52"/>
      <c r="P178" s="74"/>
      <c r="Q178" s="52"/>
      <c r="R178" s="52"/>
      <c r="S178" s="52"/>
      <c r="T178" s="52"/>
      <c r="U178" s="52"/>
      <c r="V178" s="52"/>
      <c r="W178" s="52"/>
      <c r="X178" s="52"/>
      <c r="Y178" s="52"/>
      <c r="Z178" s="87"/>
      <c r="AA178" s="37"/>
    </row>
    <row r="179" spans="1:28" ht="20.100000000000001" customHeight="1" x14ac:dyDescent="0.15">
      <c r="A179" s="14"/>
      <c r="B179" s="14"/>
      <c r="C179" s="34"/>
      <c r="D179" s="34"/>
      <c r="E179" s="34"/>
      <c r="F179" s="34"/>
      <c r="G179" s="34"/>
      <c r="H179" s="34"/>
      <c r="I179" s="34"/>
      <c r="J179" s="56"/>
      <c r="K179" s="56"/>
      <c r="L179" s="56"/>
      <c r="M179" s="75"/>
      <c r="N179" s="56"/>
      <c r="O179" s="56"/>
      <c r="P179" s="75"/>
      <c r="Q179" s="56"/>
      <c r="R179" s="56"/>
      <c r="S179" s="56"/>
      <c r="T179" s="56"/>
      <c r="U179" s="56"/>
      <c r="V179" s="56"/>
      <c r="W179" s="56"/>
      <c r="X179" s="56"/>
      <c r="Y179" s="56"/>
      <c r="Z179" s="56"/>
      <c r="AA179" s="56"/>
    </row>
    <row r="180" spans="1:28" ht="20.100000000000001" customHeight="1" x14ac:dyDescent="0.15">
      <c r="A180" s="25"/>
      <c r="B180" s="14"/>
      <c r="C180" s="34"/>
      <c r="D180" s="34"/>
      <c r="E180" s="34"/>
      <c r="F180" s="34"/>
      <c r="G180" s="34"/>
      <c r="H180" s="34"/>
      <c r="I180" s="56"/>
      <c r="J180" s="34"/>
      <c r="K180" s="34"/>
      <c r="L180" s="67"/>
      <c r="M180" s="34"/>
      <c r="N180" s="34"/>
      <c r="O180" s="34"/>
      <c r="P180" s="34"/>
      <c r="Q180" s="34"/>
      <c r="R180" s="34"/>
      <c r="S180" s="34"/>
      <c r="T180" s="34"/>
      <c r="U180" s="34"/>
      <c r="V180" s="34"/>
      <c r="W180" s="34"/>
      <c r="X180" s="34"/>
      <c r="Y180" s="34"/>
      <c r="Z180" s="34"/>
    </row>
    <row r="181" spans="1:28" ht="20.100000000000001" customHeight="1" x14ac:dyDescent="0.15">
      <c r="A181" s="25"/>
      <c r="B181" s="14"/>
      <c r="C181" s="113" t="s">
        <v>8</v>
      </c>
      <c r="D181" s="114"/>
      <c r="E181" s="114"/>
      <c r="F181" s="114"/>
      <c r="G181" s="114"/>
      <c r="H181" s="114"/>
      <c r="I181" s="115"/>
      <c r="L181" s="57"/>
    </row>
    <row r="182" spans="1:28" ht="20.100000000000001" customHeight="1" x14ac:dyDescent="0.15">
      <c r="A182" s="25"/>
      <c r="B182" s="14"/>
      <c r="C182" s="26"/>
      <c r="D182" s="27"/>
      <c r="E182" s="27"/>
      <c r="F182" s="27"/>
      <c r="G182" s="27"/>
      <c r="H182" s="27"/>
      <c r="I182" s="27"/>
      <c r="J182" s="28"/>
      <c r="K182" s="28"/>
      <c r="L182" s="71"/>
      <c r="M182" s="71"/>
      <c r="N182" s="28"/>
      <c r="O182" s="28"/>
      <c r="P182" s="28"/>
      <c r="Q182" s="28"/>
      <c r="R182" s="28"/>
      <c r="S182" s="28"/>
      <c r="T182" s="28"/>
      <c r="U182" s="28"/>
      <c r="V182" s="28"/>
      <c r="W182" s="28"/>
      <c r="X182" s="28"/>
      <c r="Y182" s="28"/>
      <c r="Z182" s="29"/>
    </row>
    <row r="183" spans="1:28" ht="20.100000000000001" hidden="1" customHeight="1" x14ac:dyDescent="0.15">
      <c r="A183" s="25"/>
      <c r="B183" s="14"/>
      <c r="C183" s="26"/>
      <c r="D183" s="27"/>
      <c r="E183" s="27"/>
      <c r="F183" s="27"/>
      <c r="G183" s="27"/>
      <c r="H183" s="27"/>
      <c r="I183" s="27"/>
      <c r="J183" s="34"/>
      <c r="K183" s="34"/>
      <c r="L183" s="67"/>
      <c r="M183" s="67"/>
      <c r="N183" s="34"/>
      <c r="O183" s="34"/>
      <c r="P183" s="34"/>
      <c r="Q183" s="34"/>
      <c r="R183" s="34"/>
      <c r="S183" s="34"/>
      <c r="T183" s="34"/>
      <c r="U183" s="34"/>
      <c r="V183" s="34"/>
      <c r="W183" s="34"/>
      <c r="X183" s="34"/>
      <c r="Y183" s="34"/>
      <c r="Z183" s="33"/>
    </row>
    <row r="184" spans="1:28" ht="20.100000000000001" customHeight="1" x14ac:dyDescent="0.15">
      <c r="A184" s="25"/>
      <c r="B184" s="14"/>
      <c r="C184" s="30"/>
      <c r="D184" s="10" t="s">
        <v>7</v>
      </c>
      <c r="J184" s="35"/>
      <c r="K184" s="35"/>
      <c r="L184" s="73"/>
      <c r="M184" s="35"/>
      <c r="N184" s="35"/>
      <c r="O184" s="73"/>
      <c r="P184" s="35"/>
      <c r="Q184" s="35"/>
      <c r="R184" s="73"/>
      <c r="S184" s="35"/>
      <c r="T184" s="35"/>
      <c r="U184" s="35"/>
      <c r="V184" s="35"/>
      <c r="W184" s="35"/>
      <c r="X184" s="35"/>
      <c r="Y184" s="35"/>
      <c r="Z184" s="33"/>
    </row>
    <row r="185" spans="1:28" ht="80.099999999999994" customHeight="1" x14ac:dyDescent="0.15">
      <c r="A185" s="25"/>
      <c r="B185" s="14"/>
      <c r="C185" s="26"/>
      <c r="D185" s="137" t="s">
        <v>251</v>
      </c>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33"/>
    </row>
    <row r="186" spans="1:28" ht="15" customHeight="1" x14ac:dyDescent="0.15">
      <c r="B186" s="78"/>
      <c r="Z186" s="78"/>
    </row>
    <row r="187" spans="1:28" ht="20.100000000000001" customHeight="1" x14ac:dyDescent="0.15">
      <c r="B187" s="78"/>
      <c r="D187" s="89" t="s">
        <v>234</v>
      </c>
      <c r="E187" s="84"/>
      <c r="F187" s="84"/>
      <c r="G187" s="84"/>
      <c r="H187" s="84"/>
      <c r="I187" s="84"/>
      <c r="J187" s="84"/>
      <c r="K187" s="84"/>
      <c r="L187" s="84"/>
      <c r="M187" s="84"/>
      <c r="N187" s="84"/>
      <c r="O187" s="84"/>
      <c r="Z187" s="78"/>
    </row>
    <row r="188" spans="1:28" ht="30" customHeight="1" x14ac:dyDescent="0.15">
      <c r="A188" s="25">
        <f>IFERROR(IF(OR($AB189&lt;&gt;1,OR($AB190&gt;1,$AB191&gt;1,$AB192&gt;1,$AB193&gt;1,$AB194&gt;1,$AB195&gt;1)),1001,0),3)</f>
        <v>1001</v>
      </c>
      <c r="B188" s="110"/>
      <c r="C188" s="26"/>
      <c r="D188" s="90" t="s">
        <v>64</v>
      </c>
      <c r="E188" s="91"/>
      <c r="F188" s="91"/>
      <c r="G188" s="91"/>
      <c r="H188" s="91"/>
      <c r="I188" s="91"/>
      <c r="J188" s="91"/>
      <c r="K188" s="92" t="s">
        <v>65</v>
      </c>
      <c r="L188" s="168" t="s">
        <v>66</v>
      </c>
      <c r="M188" s="169"/>
      <c r="N188" s="169"/>
      <c r="O188" s="169"/>
      <c r="P188" s="170"/>
      <c r="Q188" s="168" t="s">
        <v>67</v>
      </c>
      <c r="R188" s="169"/>
      <c r="S188" s="170"/>
      <c r="T188" s="171" t="s">
        <v>233</v>
      </c>
      <c r="U188" s="172"/>
      <c r="V188" s="173"/>
      <c r="W188" s="168" t="s">
        <v>69</v>
      </c>
      <c r="X188" s="169"/>
      <c r="Y188" s="174"/>
      <c r="Z188" s="33"/>
    </row>
    <row r="189" spans="1:28" ht="30" customHeight="1" x14ac:dyDescent="0.15">
      <c r="A189" s="25">
        <f t="shared" ref="A189:A220" si="0">IFERROR(IF(AND(TRIM($K189)&lt;&gt;"",TRIM($L189)=""),1001,0),3)</f>
        <v>0</v>
      </c>
      <c r="B189" s="14"/>
      <c r="C189" s="37"/>
      <c r="D189" s="138" t="s">
        <v>140</v>
      </c>
      <c r="E189" s="141" t="s">
        <v>236</v>
      </c>
      <c r="F189" s="142"/>
      <c r="G189" s="93">
        <v>1</v>
      </c>
      <c r="H189" s="157" t="s">
        <v>70</v>
      </c>
      <c r="I189" s="158"/>
      <c r="J189" s="159"/>
      <c r="K189" s="2"/>
      <c r="L189" s="128"/>
      <c r="M189" s="129"/>
      <c r="N189" s="129"/>
      <c r="O189" s="129"/>
      <c r="P189" s="156"/>
      <c r="Q189" s="128"/>
      <c r="R189" s="129"/>
      <c r="S189" s="156"/>
      <c r="T189" s="128"/>
      <c r="U189" s="129"/>
      <c r="V189" s="156"/>
      <c r="W189" s="128"/>
      <c r="X189" s="129"/>
      <c r="Y189" s="130"/>
      <c r="Z189" s="33"/>
      <c r="AB189" s="94">
        <f>COUNTIF(K$189:K$306,"①")</f>
        <v>0</v>
      </c>
    </row>
    <row r="190" spans="1:28" ht="30" customHeight="1" x14ac:dyDescent="0.15">
      <c r="A190" s="25">
        <f t="shared" si="0"/>
        <v>0</v>
      </c>
      <c r="B190" s="14"/>
      <c r="C190" s="37"/>
      <c r="D190" s="139"/>
      <c r="E190" s="143"/>
      <c r="F190" s="144"/>
      <c r="G190" s="95">
        <v>2</v>
      </c>
      <c r="H190" s="147" t="s">
        <v>71</v>
      </c>
      <c r="I190" s="148"/>
      <c r="J190" s="149"/>
      <c r="K190" s="3"/>
      <c r="L190" s="131"/>
      <c r="M190" s="132"/>
      <c r="N190" s="132"/>
      <c r="O190" s="132"/>
      <c r="P190" s="133"/>
      <c r="Q190" s="131"/>
      <c r="R190" s="132"/>
      <c r="S190" s="133"/>
      <c r="T190" s="131"/>
      <c r="U190" s="132"/>
      <c r="V190" s="133"/>
      <c r="W190" s="131"/>
      <c r="X190" s="132"/>
      <c r="Y190" s="136"/>
      <c r="Z190" s="33"/>
      <c r="AB190" s="94">
        <f>COUNTIF(K$189:K$306,"②")</f>
        <v>0</v>
      </c>
    </row>
    <row r="191" spans="1:28" ht="30" customHeight="1" x14ac:dyDescent="0.15">
      <c r="A191" s="25">
        <f t="shared" si="0"/>
        <v>0</v>
      </c>
      <c r="B191" s="14"/>
      <c r="C191" s="37"/>
      <c r="D191" s="139"/>
      <c r="E191" s="143"/>
      <c r="F191" s="144"/>
      <c r="G191" s="95">
        <v>3</v>
      </c>
      <c r="H191" s="147" t="s">
        <v>72</v>
      </c>
      <c r="I191" s="148"/>
      <c r="J191" s="149"/>
      <c r="K191" s="3"/>
      <c r="L191" s="131"/>
      <c r="M191" s="132"/>
      <c r="N191" s="132"/>
      <c r="O191" s="132"/>
      <c r="P191" s="133"/>
      <c r="Q191" s="131"/>
      <c r="R191" s="132"/>
      <c r="S191" s="133"/>
      <c r="T191" s="131"/>
      <c r="U191" s="132"/>
      <c r="V191" s="133"/>
      <c r="W191" s="131"/>
      <c r="X191" s="132"/>
      <c r="Y191" s="136"/>
      <c r="Z191" s="33"/>
      <c r="AB191" s="94">
        <f>COUNTIF(K$189:K$306,"③")</f>
        <v>0</v>
      </c>
    </row>
    <row r="192" spans="1:28" ht="30" customHeight="1" x14ac:dyDescent="0.15">
      <c r="A192" s="25">
        <f t="shared" si="0"/>
        <v>0</v>
      </c>
      <c r="B192" s="14"/>
      <c r="C192" s="37"/>
      <c r="D192" s="139"/>
      <c r="E192" s="143"/>
      <c r="F192" s="144"/>
      <c r="G192" s="95">
        <v>4</v>
      </c>
      <c r="H192" s="147" t="s">
        <v>73</v>
      </c>
      <c r="I192" s="148"/>
      <c r="J192" s="149"/>
      <c r="K192" s="3"/>
      <c r="L192" s="131"/>
      <c r="M192" s="132"/>
      <c r="N192" s="132"/>
      <c r="O192" s="132"/>
      <c r="P192" s="133"/>
      <c r="Q192" s="131"/>
      <c r="R192" s="132"/>
      <c r="S192" s="133"/>
      <c r="T192" s="131"/>
      <c r="U192" s="132"/>
      <c r="V192" s="133"/>
      <c r="W192" s="131"/>
      <c r="X192" s="132"/>
      <c r="Y192" s="136"/>
      <c r="Z192" s="33"/>
      <c r="AB192" s="94">
        <f>COUNTIF(K$189:K$306,"④")</f>
        <v>0</v>
      </c>
    </row>
    <row r="193" spans="1:28" ht="30" customHeight="1" x14ac:dyDescent="0.15">
      <c r="A193" s="25">
        <f t="shared" si="0"/>
        <v>0</v>
      </c>
      <c r="B193" s="14"/>
      <c r="C193" s="37"/>
      <c r="D193" s="140"/>
      <c r="E193" s="145"/>
      <c r="F193" s="146"/>
      <c r="G193" s="96">
        <v>5</v>
      </c>
      <c r="H193" s="150" t="s">
        <v>74</v>
      </c>
      <c r="I193" s="151"/>
      <c r="J193" s="152"/>
      <c r="K193" s="4"/>
      <c r="L193" s="160"/>
      <c r="M193" s="161"/>
      <c r="N193" s="161"/>
      <c r="O193" s="161"/>
      <c r="P193" s="162"/>
      <c r="Q193" s="160"/>
      <c r="R193" s="161"/>
      <c r="S193" s="162"/>
      <c r="T193" s="160"/>
      <c r="U193" s="161"/>
      <c r="V193" s="162"/>
      <c r="W193" s="160"/>
      <c r="X193" s="161"/>
      <c r="Y193" s="163"/>
      <c r="Z193" s="33"/>
      <c r="AB193" s="94">
        <f>COUNTIF(K$189:K$306,"⑤")</f>
        <v>0</v>
      </c>
    </row>
    <row r="194" spans="1:28" ht="30" customHeight="1" x14ac:dyDescent="0.15">
      <c r="A194" s="25">
        <f t="shared" si="0"/>
        <v>0</v>
      </c>
      <c r="B194" s="14"/>
      <c r="C194" s="37"/>
      <c r="D194" s="138" t="s">
        <v>141</v>
      </c>
      <c r="E194" s="141" t="s">
        <v>237</v>
      </c>
      <c r="F194" s="142"/>
      <c r="G194" s="95">
        <v>1</v>
      </c>
      <c r="H194" s="153" t="s">
        <v>75</v>
      </c>
      <c r="I194" s="154"/>
      <c r="J194" s="155"/>
      <c r="K194" s="3"/>
      <c r="L194" s="128"/>
      <c r="M194" s="129"/>
      <c r="N194" s="129"/>
      <c r="O194" s="129"/>
      <c r="P194" s="156"/>
      <c r="Q194" s="128"/>
      <c r="R194" s="129"/>
      <c r="S194" s="156"/>
      <c r="T194" s="128"/>
      <c r="U194" s="129"/>
      <c r="V194" s="156"/>
      <c r="W194" s="128"/>
      <c r="X194" s="129"/>
      <c r="Y194" s="130"/>
      <c r="Z194" s="33"/>
      <c r="AB194" s="94">
        <f>COUNTIF(K$189:K$306,"⑥")</f>
        <v>0</v>
      </c>
    </row>
    <row r="195" spans="1:28" ht="30" customHeight="1" x14ac:dyDescent="0.15">
      <c r="A195" s="25">
        <f t="shared" si="0"/>
        <v>0</v>
      </c>
      <c r="B195" s="14"/>
      <c r="C195" s="37"/>
      <c r="D195" s="139"/>
      <c r="E195" s="143"/>
      <c r="F195" s="144"/>
      <c r="G195" s="95">
        <v>2</v>
      </c>
      <c r="H195" s="147" t="s">
        <v>76</v>
      </c>
      <c r="I195" s="148"/>
      <c r="J195" s="149"/>
      <c r="K195" s="3"/>
      <c r="L195" s="131"/>
      <c r="M195" s="132"/>
      <c r="N195" s="132"/>
      <c r="O195" s="132"/>
      <c r="P195" s="133"/>
      <c r="Q195" s="131"/>
      <c r="R195" s="132"/>
      <c r="S195" s="133"/>
      <c r="T195" s="131"/>
      <c r="U195" s="132"/>
      <c r="V195" s="133"/>
      <c r="W195" s="131"/>
      <c r="X195" s="132"/>
      <c r="Y195" s="136"/>
      <c r="Z195" s="33"/>
      <c r="AB195" s="94">
        <f>COUNTIF(K$189:K$306,"⑦")</f>
        <v>0</v>
      </c>
    </row>
    <row r="196" spans="1:28" ht="30" customHeight="1" x14ac:dyDescent="0.15">
      <c r="A196" s="25">
        <f t="shared" si="0"/>
        <v>0</v>
      </c>
      <c r="B196" s="14"/>
      <c r="C196" s="37"/>
      <c r="D196" s="140"/>
      <c r="E196" s="145"/>
      <c r="F196" s="146"/>
      <c r="G196" s="96">
        <v>3</v>
      </c>
      <c r="H196" s="150" t="s">
        <v>77</v>
      </c>
      <c r="I196" s="151"/>
      <c r="J196" s="152"/>
      <c r="K196" s="4"/>
      <c r="L196" s="160"/>
      <c r="M196" s="161"/>
      <c r="N196" s="161"/>
      <c r="O196" s="161"/>
      <c r="P196" s="162"/>
      <c r="Q196" s="160"/>
      <c r="R196" s="161"/>
      <c r="S196" s="162"/>
      <c r="T196" s="160"/>
      <c r="U196" s="161"/>
      <c r="V196" s="162"/>
      <c r="W196" s="160"/>
      <c r="X196" s="161"/>
      <c r="Y196" s="163"/>
      <c r="Z196" s="33"/>
    </row>
    <row r="197" spans="1:28" ht="30" customHeight="1" x14ac:dyDescent="0.15">
      <c r="A197" s="25">
        <f t="shared" si="0"/>
        <v>0</v>
      </c>
      <c r="B197" s="14"/>
      <c r="C197" s="37"/>
      <c r="D197" s="139" t="s">
        <v>142</v>
      </c>
      <c r="E197" s="143" t="s">
        <v>238</v>
      </c>
      <c r="F197" s="144"/>
      <c r="G197" s="95">
        <v>1</v>
      </c>
      <c r="H197" s="153" t="s">
        <v>78</v>
      </c>
      <c r="I197" s="154"/>
      <c r="J197" s="155"/>
      <c r="K197" s="3"/>
      <c r="L197" s="128"/>
      <c r="M197" s="129"/>
      <c r="N197" s="129"/>
      <c r="O197" s="129"/>
      <c r="P197" s="156"/>
      <c r="Q197" s="128"/>
      <c r="R197" s="129"/>
      <c r="S197" s="156"/>
      <c r="T197" s="128"/>
      <c r="U197" s="129"/>
      <c r="V197" s="156"/>
      <c r="W197" s="128"/>
      <c r="X197" s="129"/>
      <c r="Y197" s="130"/>
      <c r="Z197" s="33"/>
    </row>
    <row r="198" spans="1:28" ht="30" customHeight="1" x14ac:dyDescent="0.15">
      <c r="A198" s="25">
        <f t="shared" si="0"/>
        <v>0</v>
      </c>
      <c r="B198" s="14"/>
      <c r="C198" s="37"/>
      <c r="D198" s="139"/>
      <c r="E198" s="143"/>
      <c r="F198" s="144"/>
      <c r="G198" s="95">
        <v>2</v>
      </c>
      <c r="H198" s="147" t="s">
        <v>79</v>
      </c>
      <c r="I198" s="148"/>
      <c r="J198" s="149"/>
      <c r="K198" s="3"/>
      <c r="L198" s="131"/>
      <c r="M198" s="132"/>
      <c r="N198" s="132"/>
      <c r="O198" s="132"/>
      <c r="P198" s="133"/>
      <c r="Q198" s="131"/>
      <c r="R198" s="132"/>
      <c r="S198" s="133"/>
      <c r="T198" s="131"/>
      <c r="U198" s="132"/>
      <c r="V198" s="133"/>
      <c r="W198" s="131"/>
      <c r="X198" s="132"/>
      <c r="Y198" s="136"/>
      <c r="Z198" s="33"/>
    </row>
    <row r="199" spans="1:28" ht="30" customHeight="1" x14ac:dyDescent="0.15">
      <c r="A199" s="25">
        <f t="shared" si="0"/>
        <v>0</v>
      </c>
      <c r="B199" s="14"/>
      <c r="C199" s="37"/>
      <c r="D199" s="139"/>
      <c r="E199" s="143"/>
      <c r="F199" s="144"/>
      <c r="G199" s="95">
        <v>3</v>
      </c>
      <c r="H199" s="147" t="s">
        <v>80</v>
      </c>
      <c r="I199" s="148"/>
      <c r="J199" s="149"/>
      <c r="K199" s="3"/>
      <c r="L199" s="131"/>
      <c r="M199" s="132"/>
      <c r="N199" s="132"/>
      <c r="O199" s="132"/>
      <c r="P199" s="133"/>
      <c r="Q199" s="131"/>
      <c r="R199" s="132"/>
      <c r="S199" s="133"/>
      <c r="T199" s="131"/>
      <c r="U199" s="132"/>
      <c r="V199" s="133"/>
      <c r="W199" s="131"/>
      <c r="X199" s="132"/>
      <c r="Y199" s="136"/>
      <c r="Z199" s="33"/>
    </row>
    <row r="200" spans="1:28" ht="30" customHeight="1" x14ac:dyDescent="0.15">
      <c r="A200" s="25">
        <f t="shared" si="0"/>
        <v>0</v>
      </c>
      <c r="B200" s="14"/>
      <c r="C200" s="37"/>
      <c r="D200" s="139"/>
      <c r="E200" s="143"/>
      <c r="F200" s="144"/>
      <c r="G200" s="95">
        <v>4</v>
      </c>
      <c r="H200" s="147" t="s">
        <v>81</v>
      </c>
      <c r="I200" s="148"/>
      <c r="J200" s="149"/>
      <c r="K200" s="3"/>
      <c r="L200" s="131"/>
      <c r="M200" s="132"/>
      <c r="N200" s="132"/>
      <c r="O200" s="132"/>
      <c r="P200" s="133"/>
      <c r="Q200" s="131"/>
      <c r="R200" s="132"/>
      <c r="S200" s="133"/>
      <c r="T200" s="131"/>
      <c r="U200" s="132"/>
      <c r="V200" s="133"/>
      <c r="W200" s="131"/>
      <c r="X200" s="132"/>
      <c r="Y200" s="136"/>
      <c r="Z200" s="33"/>
    </row>
    <row r="201" spans="1:28" ht="30" customHeight="1" x14ac:dyDescent="0.15">
      <c r="A201" s="25">
        <f t="shared" si="0"/>
        <v>0</v>
      </c>
      <c r="B201" s="14"/>
      <c r="C201" s="37"/>
      <c r="D201" s="140"/>
      <c r="E201" s="145"/>
      <c r="F201" s="146"/>
      <c r="G201" s="96">
        <v>5</v>
      </c>
      <c r="H201" s="150" t="s">
        <v>82</v>
      </c>
      <c r="I201" s="151"/>
      <c r="J201" s="152"/>
      <c r="K201" s="4"/>
      <c r="L201" s="160"/>
      <c r="M201" s="161"/>
      <c r="N201" s="161"/>
      <c r="O201" s="161"/>
      <c r="P201" s="162"/>
      <c r="Q201" s="160"/>
      <c r="R201" s="161"/>
      <c r="S201" s="162"/>
      <c r="T201" s="160"/>
      <c r="U201" s="161"/>
      <c r="V201" s="162"/>
      <c r="W201" s="160"/>
      <c r="X201" s="161"/>
      <c r="Y201" s="163"/>
      <c r="Z201" s="33"/>
    </row>
    <row r="202" spans="1:28" ht="30" customHeight="1" x14ac:dyDescent="0.15">
      <c r="A202" s="25">
        <f t="shared" si="0"/>
        <v>0</v>
      </c>
      <c r="B202" s="14"/>
      <c r="C202" s="37"/>
      <c r="D202" s="139" t="s">
        <v>143</v>
      </c>
      <c r="E202" s="143" t="s">
        <v>239</v>
      </c>
      <c r="F202" s="144"/>
      <c r="G202" s="95">
        <v>1</v>
      </c>
      <c r="H202" s="153" t="s">
        <v>83</v>
      </c>
      <c r="I202" s="154"/>
      <c r="J202" s="155"/>
      <c r="K202" s="3"/>
      <c r="L202" s="128"/>
      <c r="M202" s="129"/>
      <c r="N202" s="129"/>
      <c r="O202" s="129"/>
      <c r="P202" s="156"/>
      <c r="Q202" s="128"/>
      <c r="R202" s="129"/>
      <c r="S202" s="156"/>
      <c r="T202" s="128"/>
      <c r="U202" s="129"/>
      <c r="V202" s="156"/>
      <c r="W202" s="128"/>
      <c r="X202" s="129"/>
      <c r="Y202" s="130"/>
      <c r="Z202" s="33"/>
    </row>
    <row r="203" spans="1:28" ht="30" customHeight="1" x14ac:dyDescent="0.15">
      <c r="A203" s="25">
        <f t="shared" si="0"/>
        <v>0</v>
      </c>
      <c r="B203" s="14"/>
      <c r="C203" s="37"/>
      <c r="D203" s="139"/>
      <c r="E203" s="143"/>
      <c r="F203" s="144"/>
      <c r="G203" s="95">
        <v>2</v>
      </c>
      <c r="H203" s="147" t="s">
        <v>84</v>
      </c>
      <c r="I203" s="148"/>
      <c r="J203" s="149"/>
      <c r="K203" s="3"/>
      <c r="L203" s="131"/>
      <c r="M203" s="132"/>
      <c r="N203" s="132"/>
      <c r="O203" s="132"/>
      <c r="P203" s="133"/>
      <c r="Q203" s="131"/>
      <c r="R203" s="132"/>
      <c r="S203" s="133"/>
      <c r="T203" s="131"/>
      <c r="U203" s="132"/>
      <c r="V203" s="133"/>
      <c r="W203" s="131"/>
      <c r="X203" s="132"/>
      <c r="Y203" s="136"/>
      <c r="Z203" s="33"/>
    </row>
    <row r="204" spans="1:28" ht="30" customHeight="1" x14ac:dyDescent="0.15">
      <c r="A204" s="25">
        <f t="shared" si="0"/>
        <v>0</v>
      </c>
      <c r="B204" s="14"/>
      <c r="C204" s="37"/>
      <c r="D204" s="139"/>
      <c r="E204" s="143"/>
      <c r="F204" s="144"/>
      <c r="G204" s="95">
        <v>3</v>
      </c>
      <c r="H204" s="147" t="s">
        <v>85</v>
      </c>
      <c r="I204" s="148"/>
      <c r="J204" s="149"/>
      <c r="K204" s="3"/>
      <c r="L204" s="131"/>
      <c r="M204" s="132"/>
      <c r="N204" s="132"/>
      <c r="O204" s="132"/>
      <c r="P204" s="133"/>
      <c r="Q204" s="131"/>
      <c r="R204" s="132"/>
      <c r="S204" s="133"/>
      <c r="T204" s="131"/>
      <c r="U204" s="132"/>
      <c r="V204" s="133"/>
      <c r="W204" s="131"/>
      <c r="X204" s="132"/>
      <c r="Y204" s="136"/>
      <c r="Z204" s="33"/>
    </row>
    <row r="205" spans="1:28" ht="30" customHeight="1" x14ac:dyDescent="0.15">
      <c r="A205" s="25">
        <f t="shared" si="0"/>
        <v>0</v>
      </c>
      <c r="B205" s="14"/>
      <c r="C205" s="37"/>
      <c r="D205" s="139"/>
      <c r="E205" s="143"/>
      <c r="F205" s="144"/>
      <c r="G205" s="95">
        <v>4</v>
      </c>
      <c r="H205" s="147" t="s">
        <v>86</v>
      </c>
      <c r="I205" s="148"/>
      <c r="J205" s="149"/>
      <c r="K205" s="3"/>
      <c r="L205" s="131"/>
      <c r="M205" s="132"/>
      <c r="N205" s="132"/>
      <c r="O205" s="132"/>
      <c r="P205" s="133"/>
      <c r="Q205" s="131"/>
      <c r="R205" s="132"/>
      <c r="S205" s="133"/>
      <c r="T205" s="131"/>
      <c r="U205" s="132"/>
      <c r="V205" s="133"/>
      <c r="W205" s="131"/>
      <c r="X205" s="132"/>
      <c r="Y205" s="136"/>
      <c r="Z205" s="33"/>
    </row>
    <row r="206" spans="1:28" ht="30" customHeight="1" x14ac:dyDescent="0.15">
      <c r="A206" s="25">
        <f t="shared" si="0"/>
        <v>0</v>
      </c>
      <c r="B206" s="14"/>
      <c r="C206" s="37"/>
      <c r="D206" s="140"/>
      <c r="E206" s="145"/>
      <c r="F206" s="146"/>
      <c r="G206" s="96">
        <v>5</v>
      </c>
      <c r="H206" s="150" t="s">
        <v>87</v>
      </c>
      <c r="I206" s="151"/>
      <c r="J206" s="152"/>
      <c r="K206" s="4"/>
      <c r="L206" s="160"/>
      <c r="M206" s="161"/>
      <c r="N206" s="161"/>
      <c r="O206" s="161"/>
      <c r="P206" s="162"/>
      <c r="Q206" s="160"/>
      <c r="R206" s="161"/>
      <c r="S206" s="162"/>
      <c r="T206" s="160"/>
      <c r="U206" s="161"/>
      <c r="V206" s="162"/>
      <c r="W206" s="160"/>
      <c r="X206" s="161"/>
      <c r="Y206" s="163"/>
      <c r="Z206" s="33"/>
    </row>
    <row r="207" spans="1:28" ht="30" customHeight="1" x14ac:dyDescent="0.15">
      <c r="A207" s="25">
        <f t="shared" si="0"/>
        <v>0</v>
      </c>
      <c r="B207" s="14"/>
      <c r="C207" s="37"/>
      <c r="D207" s="139" t="s">
        <v>144</v>
      </c>
      <c r="E207" s="143" t="s">
        <v>240</v>
      </c>
      <c r="F207" s="144"/>
      <c r="G207" s="95">
        <v>1</v>
      </c>
      <c r="H207" s="153" t="s">
        <v>88</v>
      </c>
      <c r="I207" s="154"/>
      <c r="J207" s="155"/>
      <c r="K207" s="3"/>
      <c r="L207" s="128"/>
      <c r="M207" s="129"/>
      <c r="N207" s="129"/>
      <c r="O207" s="129"/>
      <c r="P207" s="156"/>
      <c r="Q207" s="128"/>
      <c r="R207" s="129"/>
      <c r="S207" s="156"/>
      <c r="T207" s="128"/>
      <c r="U207" s="129"/>
      <c r="V207" s="156"/>
      <c r="W207" s="128"/>
      <c r="X207" s="129"/>
      <c r="Y207" s="130"/>
      <c r="Z207" s="33"/>
    </row>
    <row r="208" spans="1:28" ht="30" customHeight="1" x14ac:dyDescent="0.15">
      <c r="A208" s="25">
        <f t="shared" si="0"/>
        <v>0</v>
      </c>
      <c r="B208" s="14"/>
      <c r="C208" s="37"/>
      <c r="D208" s="139"/>
      <c r="E208" s="143"/>
      <c r="F208" s="144"/>
      <c r="G208" s="95">
        <v>2</v>
      </c>
      <c r="H208" s="147" t="s">
        <v>89</v>
      </c>
      <c r="I208" s="148"/>
      <c r="J208" s="149"/>
      <c r="K208" s="3"/>
      <c r="L208" s="131"/>
      <c r="M208" s="132"/>
      <c r="N208" s="132"/>
      <c r="O208" s="132"/>
      <c r="P208" s="133"/>
      <c r="Q208" s="131"/>
      <c r="R208" s="132"/>
      <c r="S208" s="133"/>
      <c r="T208" s="131"/>
      <c r="U208" s="132"/>
      <c r="V208" s="133"/>
      <c r="W208" s="131"/>
      <c r="X208" s="132"/>
      <c r="Y208" s="136"/>
      <c r="Z208" s="33"/>
    </row>
    <row r="209" spans="1:26" ht="30" customHeight="1" x14ac:dyDescent="0.15">
      <c r="A209" s="25">
        <f t="shared" si="0"/>
        <v>0</v>
      </c>
      <c r="B209" s="14"/>
      <c r="C209" s="37"/>
      <c r="D209" s="139"/>
      <c r="E209" s="143"/>
      <c r="F209" s="144"/>
      <c r="G209" s="95">
        <v>3</v>
      </c>
      <c r="H209" s="147" t="s">
        <v>90</v>
      </c>
      <c r="I209" s="148"/>
      <c r="J209" s="149"/>
      <c r="K209" s="3"/>
      <c r="L209" s="131"/>
      <c r="M209" s="132"/>
      <c r="N209" s="132"/>
      <c r="O209" s="132"/>
      <c r="P209" s="133"/>
      <c r="Q209" s="131"/>
      <c r="R209" s="132"/>
      <c r="S209" s="133"/>
      <c r="T209" s="131"/>
      <c r="U209" s="132"/>
      <c r="V209" s="133"/>
      <c r="W209" s="131"/>
      <c r="X209" s="132"/>
      <c r="Y209" s="136"/>
      <c r="Z209" s="33"/>
    </row>
    <row r="210" spans="1:26" ht="30" customHeight="1" x14ac:dyDescent="0.15">
      <c r="A210" s="25">
        <f t="shared" si="0"/>
        <v>0</v>
      </c>
      <c r="B210" s="14"/>
      <c r="C210" s="37"/>
      <c r="D210" s="140"/>
      <c r="E210" s="145"/>
      <c r="F210" s="146"/>
      <c r="G210" s="96">
        <v>4</v>
      </c>
      <c r="H210" s="150" t="s">
        <v>91</v>
      </c>
      <c r="I210" s="151"/>
      <c r="J210" s="152"/>
      <c r="K210" s="4"/>
      <c r="L210" s="160"/>
      <c r="M210" s="161"/>
      <c r="N210" s="161"/>
      <c r="O210" s="161"/>
      <c r="P210" s="162"/>
      <c r="Q210" s="160"/>
      <c r="R210" s="161"/>
      <c r="S210" s="162"/>
      <c r="T210" s="160"/>
      <c r="U210" s="161"/>
      <c r="V210" s="162"/>
      <c r="W210" s="160"/>
      <c r="X210" s="161"/>
      <c r="Y210" s="163"/>
      <c r="Z210" s="33"/>
    </row>
    <row r="211" spans="1:26" ht="30" customHeight="1" x14ac:dyDescent="0.15">
      <c r="A211" s="25">
        <f t="shared" si="0"/>
        <v>0</v>
      </c>
      <c r="B211" s="14"/>
      <c r="C211" s="37"/>
      <c r="D211" s="97" t="s">
        <v>145</v>
      </c>
      <c r="E211" s="171" t="s">
        <v>164</v>
      </c>
      <c r="F211" s="173"/>
      <c r="G211" s="98">
        <v>1</v>
      </c>
      <c r="H211" s="175" t="s">
        <v>177</v>
      </c>
      <c r="I211" s="176"/>
      <c r="J211" s="177"/>
      <c r="K211" s="6"/>
      <c r="L211" s="164"/>
      <c r="M211" s="165"/>
      <c r="N211" s="165"/>
      <c r="O211" s="165"/>
      <c r="P211" s="166"/>
      <c r="Q211" s="164"/>
      <c r="R211" s="165"/>
      <c r="S211" s="166"/>
      <c r="T211" s="164"/>
      <c r="U211" s="165"/>
      <c r="V211" s="166"/>
      <c r="W211" s="164"/>
      <c r="X211" s="165"/>
      <c r="Y211" s="167"/>
      <c r="Z211" s="33"/>
    </row>
    <row r="212" spans="1:26" ht="30" customHeight="1" x14ac:dyDescent="0.15">
      <c r="A212" s="25">
        <f t="shared" si="0"/>
        <v>0</v>
      </c>
      <c r="B212" s="14"/>
      <c r="C212" s="37"/>
      <c r="D212" s="97" t="s">
        <v>146</v>
      </c>
      <c r="E212" s="171" t="s">
        <v>165</v>
      </c>
      <c r="F212" s="173"/>
      <c r="G212" s="98">
        <v>1</v>
      </c>
      <c r="H212" s="175" t="s">
        <v>92</v>
      </c>
      <c r="I212" s="176"/>
      <c r="J212" s="177"/>
      <c r="K212" s="6"/>
      <c r="L212" s="164"/>
      <c r="M212" s="165"/>
      <c r="N212" s="165"/>
      <c r="O212" s="165"/>
      <c r="P212" s="166"/>
      <c r="Q212" s="164"/>
      <c r="R212" s="165"/>
      <c r="S212" s="166"/>
      <c r="T212" s="164"/>
      <c r="U212" s="165"/>
      <c r="V212" s="166"/>
      <c r="W212" s="164"/>
      <c r="X212" s="165"/>
      <c r="Y212" s="167"/>
      <c r="Z212" s="33"/>
    </row>
    <row r="213" spans="1:26" ht="30" customHeight="1" x14ac:dyDescent="0.15">
      <c r="A213" s="25">
        <f t="shared" si="0"/>
        <v>0</v>
      </c>
      <c r="B213" s="14"/>
      <c r="C213" s="37"/>
      <c r="D213" s="139" t="s">
        <v>147</v>
      </c>
      <c r="E213" s="143" t="s">
        <v>166</v>
      </c>
      <c r="F213" s="144"/>
      <c r="G213" s="95">
        <v>1</v>
      </c>
      <c r="H213" s="153" t="s">
        <v>93</v>
      </c>
      <c r="I213" s="154"/>
      <c r="J213" s="155"/>
      <c r="K213" s="3"/>
      <c r="L213" s="128"/>
      <c r="M213" s="129"/>
      <c r="N213" s="129"/>
      <c r="O213" s="129"/>
      <c r="P213" s="156"/>
      <c r="Q213" s="128"/>
      <c r="R213" s="129"/>
      <c r="S213" s="156"/>
      <c r="T213" s="128"/>
      <c r="U213" s="129"/>
      <c r="V213" s="156"/>
      <c r="W213" s="128"/>
      <c r="X213" s="129"/>
      <c r="Y213" s="130"/>
      <c r="Z213" s="33"/>
    </row>
    <row r="214" spans="1:26" ht="30" customHeight="1" x14ac:dyDescent="0.15">
      <c r="A214" s="25">
        <f t="shared" si="0"/>
        <v>0</v>
      </c>
      <c r="B214" s="14"/>
      <c r="C214" s="37"/>
      <c r="D214" s="140"/>
      <c r="E214" s="145"/>
      <c r="F214" s="146"/>
      <c r="G214" s="96">
        <v>2</v>
      </c>
      <c r="H214" s="150" t="s">
        <v>94</v>
      </c>
      <c r="I214" s="151"/>
      <c r="J214" s="152"/>
      <c r="K214" s="4"/>
      <c r="L214" s="160"/>
      <c r="M214" s="161"/>
      <c r="N214" s="161"/>
      <c r="O214" s="161"/>
      <c r="P214" s="162"/>
      <c r="Q214" s="160"/>
      <c r="R214" s="161"/>
      <c r="S214" s="162"/>
      <c r="T214" s="160"/>
      <c r="U214" s="161"/>
      <c r="V214" s="162"/>
      <c r="W214" s="160"/>
      <c r="X214" s="161"/>
      <c r="Y214" s="163"/>
      <c r="Z214" s="33"/>
    </row>
    <row r="215" spans="1:26" ht="30" customHeight="1" x14ac:dyDescent="0.15">
      <c r="A215" s="25">
        <f t="shared" si="0"/>
        <v>0</v>
      </c>
      <c r="B215" s="14"/>
      <c r="C215" s="37"/>
      <c r="D215" s="99" t="s">
        <v>148</v>
      </c>
      <c r="E215" s="171" t="s">
        <v>167</v>
      </c>
      <c r="F215" s="173"/>
      <c r="G215" s="100">
        <v>1</v>
      </c>
      <c r="H215" s="175" t="s">
        <v>95</v>
      </c>
      <c r="I215" s="176"/>
      <c r="J215" s="177"/>
      <c r="K215" s="6"/>
      <c r="L215" s="164"/>
      <c r="M215" s="165"/>
      <c r="N215" s="165"/>
      <c r="O215" s="165"/>
      <c r="P215" s="166"/>
      <c r="Q215" s="164"/>
      <c r="R215" s="165"/>
      <c r="S215" s="166"/>
      <c r="T215" s="164"/>
      <c r="U215" s="165"/>
      <c r="V215" s="166"/>
      <c r="W215" s="164"/>
      <c r="X215" s="165"/>
      <c r="Y215" s="167"/>
      <c r="Z215" s="33"/>
    </row>
    <row r="216" spans="1:26" ht="30" customHeight="1" x14ac:dyDescent="0.15">
      <c r="A216" s="25">
        <f t="shared" si="0"/>
        <v>0</v>
      </c>
      <c r="B216" s="14"/>
      <c r="C216" s="37"/>
      <c r="D216" s="139" t="s">
        <v>149</v>
      </c>
      <c r="E216" s="143" t="s">
        <v>168</v>
      </c>
      <c r="F216" s="144"/>
      <c r="G216" s="95">
        <v>1</v>
      </c>
      <c r="H216" s="153" t="s">
        <v>96</v>
      </c>
      <c r="I216" s="154"/>
      <c r="J216" s="155"/>
      <c r="K216" s="3"/>
      <c r="L216" s="128"/>
      <c r="M216" s="129"/>
      <c r="N216" s="129"/>
      <c r="O216" s="129"/>
      <c r="P216" s="156"/>
      <c r="Q216" s="128"/>
      <c r="R216" s="129"/>
      <c r="S216" s="156"/>
      <c r="T216" s="128"/>
      <c r="U216" s="129"/>
      <c r="V216" s="156"/>
      <c r="W216" s="128"/>
      <c r="X216" s="129"/>
      <c r="Y216" s="130"/>
      <c r="Z216" s="33"/>
    </row>
    <row r="217" spans="1:26" ht="30" customHeight="1" x14ac:dyDescent="0.15">
      <c r="A217" s="25">
        <f t="shared" si="0"/>
        <v>0</v>
      </c>
      <c r="B217" s="14"/>
      <c r="C217" s="37"/>
      <c r="D217" s="139"/>
      <c r="E217" s="143"/>
      <c r="F217" s="144"/>
      <c r="G217" s="95">
        <v>2</v>
      </c>
      <c r="H217" s="147" t="s">
        <v>97</v>
      </c>
      <c r="I217" s="148"/>
      <c r="J217" s="149"/>
      <c r="K217" s="3"/>
      <c r="L217" s="131"/>
      <c r="M217" s="132"/>
      <c r="N217" s="132"/>
      <c r="O217" s="132"/>
      <c r="P217" s="133"/>
      <c r="Q217" s="131"/>
      <c r="R217" s="132"/>
      <c r="S217" s="133"/>
      <c r="T217" s="131"/>
      <c r="U217" s="132"/>
      <c r="V217" s="133"/>
      <c r="W217" s="131"/>
      <c r="X217" s="132"/>
      <c r="Y217" s="136"/>
      <c r="Z217" s="33"/>
    </row>
    <row r="218" spans="1:26" ht="30" customHeight="1" x14ac:dyDescent="0.15">
      <c r="A218" s="25">
        <f t="shared" si="0"/>
        <v>0</v>
      </c>
      <c r="B218" s="14"/>
      <c r="C218" s="37"/>
      <c r="D218" s="139"/>
      <c r="E218" s="143"/>
      <c r="F218" s="144"/>
      <c r="G218" s="95">
        <v>3</v>
      </c>
      <c r="H218" s="147" t="s">
        <v>98</v>
      </c>
      <c r="I218" s="148"/>
      <c r="J218" s="149"/>
      <c r="K218" s="3"/>
      <c r="L218" s="131"/>
      <c r="M218" s="132"/>
      <c r="N218" s="132"/>
      <c r="O218" s="132"/>
      <c r="P218" s="133"/>
      <c r="Q218" s="131"/>
      <c r="R218" s="132"/>
      <c r="S218" s="133"/>
      <c r="T218" s="131"/>
      <c r="U218" s="132"/>
      <c r="V218" s="133"/>
      <c r="W218" s="131"/>
      <c r="X218" s="132"/>
      <c r="Y218" s="136"/>
      <c r="Z218" s="33"/>
    </row>
    <row r="219" spans="1:26" ht="30" customHeight="1" x14ac:dyDescent="0.15">
      <c r="A219" s="25">
        <f t="shared" si="0"/>
        <v>0</v>
      </c>
      <c r="B219" s="14"/>
      <c r="C219" s="37"/>
      <c r="D219" s="139"/>
      <c r="E219" s="143"/>
      <c r="F219" s="144"/>
      <c r="G219" s="95">
        <v>4</v>
      </c>
      <c r="H219" s="147" t="s">
        <v>99</v>
      </c>
      <c r="I219" s="148"/>
      <c r="J219" s="149"/>
      <c r="K219" s="3"/>
      <c r="L219" s="131"/>
      <c r="M219" s="132"/>
      <c r="N219" s="132"/>
      <c r="O219" s="132"/>
      <c r="P219" s="133"/>
      <c r="Q219" s="131"/>
      <c r="R219" s="132"/>
      <c r="S219" s="133"/>
      <c r="T219" s="131"/>
      <c r="U219" s="132"/>
      <c r="V219" s="133"/>
      <c r="W219" s="131"/>
      <c r="X219" s="132"/>
      <c r="Y219" s="136"/>
      <c r="Z219" s="33"/>
    </row>
    <row r="220" spans="1:26" ht="30" customHeight="1" x14ac:dyDescent="0.15">
      <c r="A220" s="25">
        <f t="shared" si="0"/>
        <v>0</v>
      </c>
      <c r="B220" s="14"/>
      <c r="C220" s="37"/>
      <c r="D220" s="140"/>
      <c r="E220" s="145"/>
      <c r="F220" s="146"/>
      <c r="G220" s="96">
        <v>5</v>
      </c>
      <c r="H220" s="150" t="s">
        <v>100</v>
      </c>
      <c r="I220" s="151"/>
      <c r="J220" s="152"/>
      <c r="K220" s="4"/>
      <c r="L220" s="160"/>
      <c r="M220" s="161"/>
      <c r="N220" s="161"/>
      <c r="O220" s="161"/>
      <c r="P220" s="162"/>
      <c r="Q220" s="160"/>
      <c r="R220" s="161"/>
      <c r="S220" s="162"/>
      <c r="T220" s="160"/>
      <c r="U220" s="161"/>
      <c r="V220" s="162"/>
      <c r="W220" s="160"/>
      <c r="X220" s="161"/>
      <c r="Y220" s="163"/>
      <c r="Z220" s="33"/>
    </row>
    <row r="221" spans="1:26" ht="30" customHeight="1" x14ac:dyDescent="0.15">
      <c r="A221" s="25">
        <f t="shared" ref="A221:A252" si="1">IFERROR(IF(AND(TRIM($K221)&lt;&gt;"",TRIM($L221)=""),1001,0),3)</f>
        <v>0</v>
      </c>
      <c r="B221" s="14"/>
      <c r="C221" s="37"/>
      <c r="D221" s="139" t="s">
        <v>150</v>
      </c>
      <c r="E221" s="143" t="s">
        <v>169</v>
      </c>
      <c r="F221" s="144"/>
      <c r="G221" s="95">
        <v>1</v>
      </c>
      <c r="H221" s="153" t="s">
        <v>101</v>
      </c>
      <c r="I221" s="154"/>
      <c r="J221" s="155"/>
      <c r="K221" s="3"/>
      <c r="L221" s="128"/>
      <c r="M221" s="129"/>
      <c r="N221" s="129"/>
      <c r="O221" s="129"/>
      <c r="P221" s="156"/>
      <c r="Q221" s="128"/>
      <c r="R221" s="129"/>
      <c r="S221" s="156"/>
      <c r="T221" s="128"/>
      <c r="U221" s="129"/>
      <c r="V221" s="156"/>
      <c r="W221" s="128"/>
      <c r="X221" s="129"/>
      <c r="Y221" s="130"/>
      <c r="Z221" s="33"/>
    </row>
    <row r="222" spans="1:26" ht="30" customHeight="1" x14ac:dyDescent="0.15">
      <c r="A222" s="25">
        <f t="shared" si="1"/>
        <v>0</v>
      </c>
      <c r="B222" s="14"/>
      <c r="C222" s="37"/>
      <c r="D222" s="140"/>
      <c r="E222" s="145"/>
      <c r="F222" s="146"/>
      <c r="G222" s="96">
        <v>2</v>
      </c>
      <c r="H222" s="150" t="s">
        <v>102</v>
      </c>
      <c r="I222" s="151"/>
      <c r="J222" s="152"/>
      <c r="K222" s="4"/>
      <c r="L222" s="160"/>
      <c r="M222" s="161"/>
      <c r="N222" s="161"/>
      <c r="O222" s="161"/>
      <c r="P222" s="162"/>
      <c r="Q222" s="160"/>
      <c r="R222" s="161"/>
      <c r="S222" s="162"/>
      <c r="T222" s="160"/>
      <c r="U222" s="161"/>
      <c r="V222" s="162"/>
      <c r="W222" s="160"/>
      <c r="X222" s="161"/>
      <c r="Y222" s="163"/>
      <c r="Z222" s="33"/>
    </row>
    <row r="223" spans="1:26" ht="30" customHeight="1" x14ac:dyDescent="0.15">
      <c r="A223" s="25">
        <f t="shared" si="1"/>
        <v>0</v>
      </c>
      <c r="B223" s="14"/>
      <c r="C223" s="37"/>
      <c r="D223" s="139" t="s">
        <v>151</v>
      </c>
      <c r="E223" s="143" t="s">
        <v>170</v>
      </c>
      <c r="F223" s="144"/>
      <c r="G223" s="95">
        <v>1</v>
      </c>
      <c r="H223" s="153" t="s">
        <v>103</v>
      </c>
      <c r="I223" s="154"/>
      <c r="J223" s="155"/>
      <c r="K223" s="3"/>
      <c r="L223" s="128"/>
      <c r="M223" s="129"/>
      <c r="N223" s="129"/>
      <c r="O223" s="129"/>
      <c r="P223" s="156"/>
      <c r="Q223" s="128"/>
      <c r="R223" s="129"/>
      <c r="S223" s="156"/>
      <c r="T223" s="128"/>
      <c r="U223" s="129"/>
      <c r="V223" s="156"/>
      <c r="W223" s="128"/>
      <c r="X223" s="129"/>
      <c r="Y223" s="130"/>
      <c r="Z223" s="33"/>
    </row>
    <row r="224" spans="1:26" ht="30" customHeight="1" x14ac:dyDescent="0.15">
      <c r="A224" s="25">
        <f t="shared" si="1"/>
        <v>0</v>
      </c>
      <c r="B224" s="14"/>
      <c r="C224" s="37"/>
      <c r="D224" s="140"/>
      <c r="E224" s="145"/>
      <c r="F224" s="146"/>
      <c r="G224" s="101">
        <v>2</v>
      </c>
      <c r="H224" s="150" t="s">
        <v>104</v>
      </c>
      <c r="I224" s="151"/>
      <c r="J224" s="152"/>
      <c r="K224" s="4"/>
      <c r="L224" s="160"/>
      <c r="M224" s="161"/>
      <c r="N224" s="161"/>
      <c r="O224" s="161"/>
      <c r="P224" s="162"/>
      <c r="Q224" s="160"/>
      <c r="R224" s="161"/>
      <c r="S224" s="162"/>
      <c r="T224" s="160"/>
      <c r="U224" s="161"/>
      <c r="V224" s="162"/>
      <c r="W224" s="160"/>
      <c r="X224" s="161"/>
      <c r="Y224" s="163"/>
      <c r="Z224" s="33"/>
    </row>
    <row r="225" spans="1:26" ht="30" customHeight="1" x14ac:dyDescent="0.15">
      <c r="A225" s="25">
        <f t="shared" si="1"/>
        <v>0</v>
      </c>
      <c r="B225" s="14"/>
      <c r="C225" s="37"/>
      <c r="D225" s="139" t="s">
        <v>152</v>
      </c>
      <c r="E225" s="143" t="s">
        <v>245</v>
      </c>
      <c r="F225" s="144"/>
      <c r="G225" s="95">
        <v>1</v>
      </c>
      <c r="H225" s="153" t="s">
        <v>105</v>
      </c>
      <c r="I225" s="154"/>
      <c r="J225" s="155"/>
      <c r="K225" s="3"/>
      <c r="L225" s="128"/>
      <c r="M225" s="129"/>
      <c r="N225" s="129"/>
      <c r="O225" s="129"/>
      <c r="P225" s="156"/>
      <c r="Q225" s="128"/>
      <c r="R225" s="129"/>
      <c r="S225" s="156"/>
      <c r="T225" s="128"/>
      <c r="U225" s="129"/>
      <c r="V225" s="156"/>
      <c r="W225" s="128"/>
      <c r="X225" s="129"/>
      <c r="Y225" s="130"/>
      <c r="Z225" s="33"/>
    </row>
    <row r="226" spans="1:26" ht="30" customHeight="1" x14ac:dyDescent="0.15">
      <c r="A226" s="25">
        <f t="shared" si="1"/>
        <v>0</v>
      </c>
      <c r="B226" s="14"/>
      <c r="C226" s="37"/>
      <c r="D226" s="139"/>
      <c r="E226" s="143"/>
      <c r="F226" s="144"/>
      <c r="G226" s="95">
        <v>2</v>
      </c>
      <c r="H226" s="147" t="s">
        <v>106</v>
      </c>
      <c r="I226" s="148"/>
      <c r="J226" s="149"/>
      <c r="K226" s="3"/>
      <c r="L226" s="131"/>
      <c r="M226" s="132"/>
      <c r="N226" s="132"/>
      <c r="O226" s="132"/>
      <c r="P226" s="133"/>
      <c r="Q226" s="131"/>
      <c r="R226" s="132"/>
      <c r="S226" s="133"/>
      <c r="T226" s="131"/>
      <c r="U226" s="132"/>
      <c r="V226" s="133"/>
      <c r="W226" s="131"/>
      <c r="X226" s="132"/>
      <c r="Y226" s="136"/>
      <c r="Z226" s="33"/>
    </row>
    <row r="227" spans="1:26" ht="30" customHeight="1" x14ac:dyDescent="0.15">
      <c r="A227" s="25">
        <f t="shared" si="1"/>
        <v>0</v>
      </c>
      <c r="B227" s="14"/>
      <c r="C227" s="37"/>
      <c r="D227" s="139"/>
      <c r="E227" s="143"/>
      <c r="F227" s="144"/>
      <c r="G227" s="95">
        <v>3</v>
      </c>
      <c r="H227" s="147" t="s">
        <v>107</v>
      </c>
      <c r="I227" s="148"/>
      <c r="J227" s="149"/>
      <c r="K227" s="3"/>
      <c r="L227" s="131"/>
      <c r="M227" s="132"/>
      <c r="N227" s="132"/>
      <c r="O227" s="132"/>
      <c r="P227" s="133"/>
      <c r="Q227" s="131"/>
      <c r="R227" s="132"/>
      <c r="S227" s="133"/>
      <c r="T227" s="131"/>
      <c r="U227" s="132"/>
      <c r="V227" s="133"/>
      <c r="W227" s="131"/>
      <c r="X227" s="132"/>
      <c r="Y227" s="136"/>
      <c r="Z227" s="33"/>
    </row>
    <row r="228" spans="1:26" ht="30" customHeight="1" x14ac:dyDescent="0.15">
      <c r="A228" s="25">
        <f t="shared" si="1"/>
        <v>0</v>
      </c>
      <c r="B228" s="14"/>
      <c r="C228" s="37"/>
      <c r="D228" s="139"/>
      <c r="E228" s="143"/>
      <c r="F228" s="144"/>
      <c r="G228" s="95">
        <v>4</v>
      </c>
      <c r="H228" s="147" t="s">
        <v>108</v>
      </c>
      <c r="I228" s="148"/>
      <c r="J228" s="149"/>
      <c r="K228" s="3"/>
      <c r="L228" s="131"/>
      <c r="M228" s="132"/>
      <c r="N228" s="132"/>
      <c r="O228" s="132"/>
      <c r="P228" s="133"/>
      <c r="Q228" s="131"/>
      <c r="R228" s="132"/>
      <c r="S228" s="133"/>
      <c r="T228" s="131"/>
      <c r="U228" s="132"/>
      <c r="V228" s="133"/>
      <c r="W228" s="131"/>
      <c r="X228" s="132"/>
      <c r="Y228" s="136"/>
      <c r="Z228" s="33"/>
    </row>
    <row r="229" spans="1:26" ht="30" customHeight="1" x14ac:dyDescent="0.15">
      <c r="A229" s="25">
        <f t="shared" si="1"/>
        <v>0</v>
      </c>
      <c r="B229" s="14"/>
      <c r="C229" s="37"/>
      <c r="D229" s="140"/>
      <c r="E229" s="145"/>
      <c r="F229" s="146"/>
      <c r="G229" s="101">
        <v>5</v>
      </c>
      <c r="H229" s="150" t="s">
        <v>109</v>
      </c>
      <c r="I229" s="151"/>
      <c r="J229" s="152"/>
      <c r="K229" s="4"/>
      <c r="L229" s="160"/>
      <c r="M229" s="161"/>
      <c r="N229" s="161"/>
      <c r="O229" s="161"/>
      <c r="P229" s="162"/>
      <c r="Q229" s="160"/>
      <c r="R229" s="161"/>
      <c r="S229" s="162"/>
      <c r="T229" s="160"/>
      <c r="U229" s="161"/>
      <c r="V229" s="162"/>
      <c r="W229" s="160"/>
      <c r="X229" s="161"/>
      <c r="Y229" s="163"/>
      <c r="Z229" s="33"/>
    </row>
    <row r="230" spans="1:26" ht="30" customHeight="1" x14ac:dyDescent="0.15">
      <c r="A230" s="25">
        <f t="shared" si="1"/>
        <v>0</v>
      </c>
      <c r="B230" s="14"/>
      <c r="C230" s="37"/>
      <c r="D230" s="139" t="s">
        <v>153</v>
      </c>
      <c r="E230" s="143" t="s">
        <v>246</v>
      </c>
      <c r="F230" s="144"/>
      <c r="G230" s="95">
        <v>1</v>
      </c>
      <c r="H230" s="153" t="s">
        <v>110</v>
      </c>
      <c r="I230" s="154"/>
      <c r="J230" s="155"/>
      <c r="K230" s="3"/>
      <c r="L230" s="128"/>
      <c r="M230" s="129"/>
      <c r="N230" s="129"/>
      <c r="O230" s="129"/>
      <c r="P230" s="156"/>
      <c r="Q230" s="128"/>
      <c r="R230" s="129"/>
      <c r="S230" s="156"/>
      <c r="T230" s="128"/>
      <c r="U230" s="129"/>
      <c r="V230" s="156"/>
      <c r="W230" s="128"/>
      <c r="X230" s="129"/>
      <c r="Y230" s="130"/>
      <c r="Z230" s="33"/>
    </row>
    <row r="231" spans="1:26" ht="30" customHeight="1" x14ac:dyDescent="0.15">
      <c r="A231" s="25">
        <f t="shared" si="1"/>
        <v>0</v>
      </c>
      <c r="B231" s="14"/>
      <c r="C231" s="37"/>
      <c r="D231" s="139"/>
      <c r="E231" s="143"/>
      <c r="F231" s="144"/>
      <c r="G231" s="95">
        <v>2</v>
      </c>
      <c r="H231" s="147" t="s">
        <v>111</v>
      </c>
      <c r="I231" s="148"/>
      <c r="J231" s="149"/>
      <c r="K231" s="3"/>
      <c r="L231" s="131"/>
      <c r="M231" s="132"/>
      <c r="N231" s="132"/>
      <c r="O231" s="132"/>
      <c r="P231" s="133"/>
      <c r="Q231" s="131"/>
      <c r="R231" s="132"/>
      <c r="S231" s="133"/>
      <c r="T231" s="131"/>
      <c r="U231" s="132"/>
      <c r="V231" s="133"/>
      <c r="W231" s="131"/>
      <c r="X231" s="132"/>
      <c r="Y231" s="136"/>
      <c r="Z231" s="33"/>
    </row>
    <row r="232" spans="1:26" ht="30" customHeight="1" x14ac:dyDescent="0.15">
      <c r="A232" s="25">
        <f t="shared" si="1"/>
        <v>0</v>
      </c>
      <c r="B232" s="14"/>
      <c r="C232" s="37"/>
      <c r="D232" s="139"/>
      <c r="E232" s="143"/>
      <c r="F232" s="144"/>
      <c r="G232" s="95">
        <v>3</v>
      </c>
      <c r="H232" s="147" t="s">
        <v>112</v>
      </c>
      <c r="I232" s="148"/>
      <c r="J232" s="149"/>
      <c r="K232" s="3"/>
      <c r="L232" s="131"/>
      <c r="M232" s="132"/>
      <c r="N232" s="132"/>
      <c r="O232" s="132"/>
      <c r="P232" s="133"/>
      <c r="Q232" s="131"/>
      <c r="R232" s="132"/>
      <c r="S232" s="133"/>
      <c r="T232" s="131"/>
      <c r="U232" s="132"/>
      <c r="V232" s="133"/>
      <c r="W232" s="131"/>
      <c r="X232" s="132"/>
      <c r="Y232" s="136"/>
      <c r="Z232" s="33"/>
    </row>
    <row r="233" spans="1:26" ht="30" customHeight="1" x14ac:dyDescent="0.15">
      <c r="A233" s="25">
        <f t="shared" si="1"/>
        <v>0</v>
      </c>
      <c r="B233" s="14"/>
      <c r="C233" s="37"/>
      <c r="D233" s="139"/>
      <c r="E233" s="143"/>
      <c r="F233" s="144"/>
      <c r="G233" s="95">
        <v>4</v>
      </c>
      <c r="H233" s="147" t="s">
        <v>113</v>
      </c>
      <c r="I233" s="148"/>
      <c r="J233" s="149"/>
      <c r="K233" s="3"/>
      <c r="L233" s="131"/>
      <c r="M233" s="132"/>
      <c r="N233" s="132"/>
      <c r="O233" s="132"/>
      <c r="P233" s="133"/>
      <c r="Q233" s="131"/>
      <c r="R233" s="132"/>
      <c r="S233" s="133"/>
      <c r="T233" s="131"/>
      <c r="U233" s="132"/>
      <c r="V233" s="133"/>
      <c r="W233" s="131"/>
      <c r="X233" s="132"/>
      <c r="Y233" s="136"/>
      <c r="Z233" s="33"/>
    </row>
    <row r="234" spans="1:26" ht="30" customHeight="1" x14ac:dyDescent="0.15">
      <c r="A234" s="25">
        <f t="shared" si="1"/>
        <v>0</v>
      </c>
      <c r="B234" s="14"/>
      <c r="C234" s="37"/>
      <c r="D234" s="139"/>
      <c r="E234" s="143"/>
      <c r="F234" s="144"/>
      <c r="G234" s="95">
        <v>5</v>
      </c>
      <c r="H234" s="147" t="s">
        <v>114</v>
      </c>
      <c r="I234" s="148"/>
      <c r="J234" s="149"/>
      <c r="K234" s="3"/>
      <c r="L234" s="131"/>
      <c r="M234" s="132"/>
      <c r="N234" s="132"/>
      <c r="O234" s="132"/>
      <c r="P234" s="133"/>
      <c r="Q234" s="131"/>
      <c r="R234" s="132"/>
      <c r="S234" s="133"/>
      <c r="T234" s="131"/>
      <c r="U234" s="132"/>
      <c r="V234" s="133"/>
      <c r="W234" s="131"/>
      <c r="X234" s="132"/>
      <c r="Y234" s="136"/>
      <c r="Z234" s="33"/>
    </row>
    <row r="235" spans="1:26" ht="30" customHeight="1" x14ac:dyDescent="0.15">
      <c r="A235" s="25">
        <f t="shared" si="1"/>
        <v>0</v>
      </c>
      <c r="B235" s="14"/>
      <c r="C235" s="37"/>
      <c r="D235" s="139"/>
      <c r="E235" s="143"/>
      <c r="F235" s="144"/>
      <c r="G235" s="95">
        <v>6</v>
      </c>
      <c r="H235" s="147" t="s">
        <v>115</v>
      </c>
      <c r="I235" s="148"/>
      <c r="J235" s="149"/>
      <c r="K235" s="3"/>
      <c r="L235" s="131"/>
      <c r="M235" s="132"/>
      <c r="N235" s="132"/>
      <c r="O235" s="132"/>
      <c r="P235" s="133"/>
      <c r="Q235" s="131"/>
      <c r="R235" s="132"/>
      <c r="S235" s="133"/>
      <c r="T235" s="131"/>
      <c r="U235" s="132"/>
      <c r="V235" s="133"/>
      <c r="W235" s="131"/>
      <c r="X235" s="132"/>
      <c r="Y235" s="136"/>
      <c r="Z235" s="33"/>
    </row>
    <row r="236" spans="1:26" ht="30" customHeight="1" x14ac:dyDescent="0.15">
      <c r="A236" s="25">
        <f t="shared" si="1"/>
        <v>0</v>
      </c>
      <c r="B236" s="14"/>
      <c r="C236" s="37"/>
      <c r="D236" s="139"/>
      <c r="E236" s="143"/>
      <c r="F236" s="144"/>
      <c r="G236" s="95">
        <v>7</v>
      </c>
      <c r="H236" s="147" t="s">
        <v>116</v>
      </c>
      <c r="I236" s="148"/>
      <c r="J236" s="149"/>
      <c r="K236" s="3"/>
      <c r="L236" s="131"/>
      <c r="M236" s="132"/>
      <c r="N236" s="132"/>
      <c r="O236" s="132"/>
      <c r="P236" s="133"/>
      <c r="Q236" s="131"/>
      <c r="R236" s="132"/>
      <c r="S236" s="133"/>
      <c r="T236" s="131"/>
      <c r="U236" s="132"/>
      <c r="V236" s="133"/>
      <c r="W236" s="131"/>
      <c r="X236" s="132"/>
      <c r="Y236" s="136"/>
      <c r="Z236" s="33"/>
    </row>
    <row r="237" spans="1:26" ht="30" customHeight="1" x14ac:dyDescent="0.15">
      <c r="A237" s="25">
        <f t="shared" si="1"/>
        <v>0</v>
      </c>
      <c r="B237" s="14"/>
      <c r="C237" s="37"/>
      <c r="D237" s="140"/>
      <c r="E237" s="145"/>
      <c r="F237" s="146"/>
      <c r="G237" s="96">
        <v>8</v>
      </c>
      <c r="H237" s="150" t="s">
        <v>117</v>
      </c>
      <c r="I237" s="151"/>
      <c r="J237" s="152"/>
      <c r="K237" s="4"/>
      <c r="L237" s="160"/>
      <c r="M237" s="161"/>
      <c r="N237" s="161"/>
      <c r="O237" s="161"/>
      <c r="P237" s="162"/>
      <c r="Q237" s="160"/>
      <c r="R237" s="161"/>
      <c r="S237" s="162"/>
      <c r="T237" s="160"/>
      <c r="U237" s="161"/>
      <c r="V237" s="162"/>
      <c r="W237" s="160"/>
      <c r="X237" s="161"/>
      <c r="Y237" s="163"/>
      <c r="Z237" s="33"/>
    </row>
    <row r="238" spans="1:26" ht="30" customHeight="1" x14ac:dyDescent="0.15">
      <c r="A238" s="25">
        <f t="shared" si="1"/>
        <v>0</v>
      </c>
      <c r="B238" s="14"/>
      <c r="C238" s="37"/>
      <c r="D238" s="139" t="s">
        <v>154</v>
      </c>
      <c r="E238" s="143" t="s">
        <v>247</v>
      </c>
      <c r="F238" s="144"/>
      <c r="G238" s="95">
        <v>1</v>
      </c>
      <c r="H238" s="153" t="s">
        <v>118</v>
      </c>
      <c r="I238" s="154"/>
      <c r="J238" s="155"/>
      <c r="K238" s="3"/>
      <c r="L238" s="128"/>
      <c r="M238" s="129"/>
      <c r="N238" s="129"/>
      <c r="O238" s="129"/>
      <c r="P238" s="156"/>
      <c r="Q238" s="128"/>
      <c r="R238" s="129"/>
      <c r="S238" s="156"/>
      <c r="T238" s="128"/>
      <c r="U238" s="129"/>
      <c r="V238" s="156"/>
      <c r="W238" s="128"/>
      <c r="X238" s="129"/>
      <c r="Y238" s="130"/>
      <c r="Z238" s="33"/>
    </row>
    <row r="239" spans="1:26" ht="30" customHeight="1" x14ac:dyDescent="0.15">
      <c r="A239" s="25">
        <f t="shared" si="1"/>
        <v>0</v>
      </c>
      <c r="B239" s="14"/>
      <c r="C239" s="37"/>
      <c r="D239" s="139"/>
      <c r="E239" s="143"/>
      <c r="F239" s="144"/>
      <c r="G239" s="95">
        <v>2</v>
      </c>
      <c r="H239" s="147" t="s">
        <v>119</v>
      </c>
      <c r="I239" s="148"/>
      <c r="J239" s="149"/>
      <c r="K239" s="3"/>
      <c r="L239" s="131"/>
      <c r="M239" s="132"/>
      <c r="N239" s="132"/>
      <c r="O239" s="132"/>
      <c r="P239" s="133"/>
      <c r="Q239" s="131"/>
      <c r="R239" s="132"/>
      <c r="S239" s="133"/>
      <c r="T239" s="131"/>
      <c r="U239" s="132"/>
      <c r="V239" s="133"/>
      <c r="W239" s="131"/>
      <c r="X239" s="132"/>
      <c r="Y239" s="136"/>
      <c r="Z239" s="33"/>
    </row>
    <row r="240" spans="1:26" ht="30" customHeight="1" x14ac:dyDescent="0.15">
      <c r="A240" s="25">
        <f t="shared" si="1"/>
        <v>0</v>
      </c>
      <c r="B240" s="14"/>
      <c r="C240" s="37"/>
      <c r="D240" s="139"/>
      <c r="E240" s="143"/>
      <c r="F240" s="144"/>
      <c r="G240" s="95">
        <v>3</v>
      </c>
      <c r="H240" s="147" t="s">
        <v>120</v>
      </c>
      <c r="I240" s="148"/>
      <c r="J240" s="149"/>
      <c r="K240" s="3"/>
      <c r="L240" s="131"/>
      <c r="M240" s="132"/>
      <c r="N240" s="132"/>
      <c r="O240" s="132"/>
      <c r="P240" s="133"/>
      <c r="Q240" s="131"/>
      <c r="R240" s="132"/>
      <c r="S240" s="133"/>
      <c r="T240" s="131"/>
      <c r="U240" s="132"/>
      <c r="V240" s="133"/>
      <c r="W240" s="131"/>
      <c r="X240" s="132"/>
      <c r="Y240" s="136"/>
      <c r="Z240" s="33"/>
    </row>
    <row r="241" spans="1:26" ht="30" customHeight="1" x14ac:dyDescent="0.15">
      <c r="A241" s="25">
        <f t="shared" si="1"/>
        <v>0</v>
      </c>
      <c r="B241" s="14"/>
      <c r="C241" s="37"/>
      <c r="D241" s="140"/>
      <c r="E241" s="145"/>
      <c r="F241" s="146"/>
      <c r="G241" s="96">
        <v>4</v>
      </c>
      <c r="H241" s="150" t="s">
        <v>121</v>
      </c>
      <c r="I241" s="151"/>
      <c r="J241" s="152"/>
      <c r="K241" s="4"/>
      <c r="L241" s="160"/>
      <c r="M241" s="161"/>
      <c r="N241" s="161"/>
      <c r="O241" s="161"/>
      <c r="P241" s="162"/>
      <c r="Q241" s="160"/>
      <c r="R241" s="161"/>
      <c r="S241" s="162"/>
      <c r="T241" s="160"/>
      <c r="U241" s="161"/>
      <c r="V241" s="162"/>
      <c r="W241" s="160"/>
      <c r="X241" s="161"/>
      <c r="Y241" s="163"/>
      <c r="Z241" s="33"/>
    </row>
    <row r="242" spans="1:26" ht="30" customHeight="1" x14ac:dyDescent="0.15">
      <c r="A242" s="25">
        <f t="shared" si="1"/>
        <v>0</v>
      </c>
      <c r="B242" s="14"/>
      <c r="C242" s="37"/>
      <c r="D242" s="139" t="s">
        <v>155</v>
      </c>
      <c r="E242" s="143" t="s">
        <v>241</v>
      </c>
      <c r="F242" s="144"/>
      <c r="G242" s="95">
        <v>1</v>
      </c>
      <c r="H242" s="153" t="s">
        <v>122</v>
      </c>
      <c r="I242" s="154"/>
      <c r="J242" s="155"/>
      <c r="K242" s="3"/>
      <c r="L242" s="128"/>
      <c r="M242" s="129"/>
      <c r="N242" s="129"/>
      <c r="O242" s="129"/>
      <c r="P242" s="156"/>
      <c r="Q242" s="128"/>
      <c r="R242" s="129"/>
      <c r="S242" s="156"/>
      <c r="T242" s="128"/>
      <c r="U242" s="129"/>
      <c r="V242" s="156"/>
      <c r="W242" s="128"/>
      <c r="X242" s="129"/>
      <c r="Y242" s="130"/>
      <c r="Z242" s="33"/>
    </row>
    <row r="243" spans="1:26" ht="30" customHeight="1" x14ac:dyDescent="0.15">
      <c r="A243" s="25">
        <f t="shared" si="1"/>
        <v>0</v>
      </c>
      <c r="B243" s="14"/>
      <c r="C243" s="37"/>
      <c r="D243" s="139"/>
      <c r="E243" s="143"/>
      <c r="F243" s="144"/>
      <c r="G243" s="95">
        <v>2</v>
      </c>
      <c r="H243" s="147" t="s">
        <v>123</v>
      </c>
      <c r="I243" s="148"/>
      <c r="J243" s="149"/>
      <c r="K243" s="3"/>
      <c r="L243" s="131"/>
      <c r="M243" s="132"/>
      <c r="N243" s="132"/>
      <c r="O243" s="132"/>
      <c r="P243" s="133"/>
      <c r="Q243" s="131"/>
      <c r="R243" s="132"/>
      <c r="S243" s="133"/>
      <c r="T243" s="131"/>
      <c r="U243" s="132"/>
      <c r="V243" s="133"/>
      <c r="W243" s="131"/>
      <c r="X243" s="132"/>
      <c r="Y243" s="136"/>
      <c r="Z243" s="33"/>
    </row>
    <row r="244" spans="1:26" ht="30" customHeight="1" x14ac:dyDescent="0.15">
      <c r="A244" s="25">
        <f t="shared" si="1"/>
        <v>0</v>
      </c>
      <c r="B244" s="14"/>
      <c r="C244" s="37"/>
      <c r="D244" s="139"/>
      <c r="E244" s="143"/>
      <c r="F244" s="144"/>
      <c r="G244" s="95">
        <v>3</v>
      </c>
      <c r="H244" s="147" t="s">
        <v>124</v>
      </c>
      <c r="I244" s="148"/>
      <c r="J244" s="149"/>
      <c r="K244" s="3"/>
      <c r="L244" s="131"/>
      <c r="M244" s="132"/>
      <c r="N244" s="132"/>
      <c r="O244" s="132"/>
      <c r="P244" s="133"/>
      <c r="Q244" s="131"/>
      <c r="R244" s="132"/>
      <c r="S244" s="133"/>
      <c r="T244" s="131"/>
      <c r="U244" s="132"/>
      <c r="V244" s="133"/>
      <c r="W244" s="131"/>
      <c r="X244" s="132"/>
      <c r="Y244" s="136"/>
      <c r="Z244" s="33"/>
    </row>
    <row r="245" spans="1:26" ht="30" customHeight="1" x14ac:dyDescent="0.15">
      <c r="A245" s="25">
        <f t="shared" si="1"/>
        <v>0</v>
      </c>
      <c r="B245" s="14"/>
      <c r="C245" s="37"/>
      <c r="D245" s="140"/>
      <c r="E245" s="145"/>
      <c r="F245" s="146"/>
      <c r="G245" s="96">
        <v>4</v>
      </c>
      <c r="H245" s="150" t="s">
        <v>125</v>
      </c>
      <c r="I245" s="151"/>
      <c r="J245" s="152"/>
      <c r="K245" s="4"/>
      <c r="L245" s="160"/>
      <c r="M245" s="161"/>
      <c r="N245" s="161"/>
      <c r="O245" s="161"/>
      <c r="P245" s="162"/>
      <c r="Q245" s="160"/>
      <c r="R245" s="161"/>
      <c r="S245" s="162"/>
      <c r="T245" s="160"/>
      <c r="U245" s="161"/>
      <c r="V245" s="162"/>
      <c r="W245" s="160"/>
      <c r="X245" s="161"/>
      <c r="Y245" s="163"/>
      <c r="Z245" s="33"/>
    </row>
    <row r="246" spans="1:26" ht="30" customHeight="1" x14ac:dyDescent="0.15">
      <c r="A246" s="25">
        <f t="shared" si="1"/>
        <v>0</v>
      </c>
      <c r="B246" s="14"/>
      <c r="C246" s="37"/>
      <c r="D246" s="139" t="s">
        <v>156</v>
      </c>
      <c r="E246" s="143" t="s">
        <v>171</v>
      </c>
      <c r="F246" s="144"/>
      <c r="G246" s="95">
        <v>1</v>
      </c>
      <c r="H246" s="153" t="s">
        <v>126</v>
      </c>
      <c r="I246" s="154"/>
      <c r="J246" s="155"/>
      <c r="K246" s="3"/>
      <c r="L246" s="128"/>
      <c r="M246" s="129"/>
      <c r="N246" s="129"/>
      <c r="O246" s="129"/>
      <c r="P246" s="156"/>
      <c r="Q246" s="128"/>
      <c r="R246" s="129"/>
      <c r="S246" s="156"/>
      <c r="T246" s="128"/>
      <c r="U246" s="129"/>
      <c r="V246" s="156"/>
      <c r="W246" s="128"/>
      <c r="X246" s="129"/>
      <c r="Y246" s="130"/>
      <c r="Z246" s="33"/>
    </row>
    <row r="247" spans="1:26" ht="30" customHeight="1" x14ac:dyDescent="0.15">
      <c r="A247" s="25">
        <f t="shared" si="1"/>
        <v>0</v>
      </c>
      <c r="B247" s="14"/>
      <c r="C247" s="37"/>
      <c r="D247" s="139"/>
      <c r="E247" s="143"/>
      <c r="F247" s="144"/>
      <c r="G247" s="95">
        <v>2</v>
      </c>
      <c r="H247" s="147" t="s">
        <v>178</v>
      </c>
      <c r="I247" s="148"/>
      <c r="J247" s="149"/>
      <c r="K247" s="3"/>
      <c r="L247" s="131"/>
      <c r="M247" s="132"/>
      <c r="N247" s="132"/>
      <c r="O247" s="132"/>
      <c r="P247" s="133"/>
      <c r="Q247" s="131"/>
      <c r="R247" s="132"/>
      <c r="S247" s="133"/>
      <c r="T247" s="131"/>
      <c r="U247" s="132"/>
      <c r="V247" s="133"/>
      <c r="W247" s="131"/>
      <c r="X247" s="132"/>
      <c r="Y247" s="136"/>
      <c r="Z247" s="33"/>
    </row>
    <row r="248" spans="1:26" ht="30" customHeight="1" x14ac:dyDescent="0.15">
      <c r="A248" s="25">
        <f t="shared" si="1"/>
        <v>0</v>
      </c>
      <c r="B248" s="14"/>
      <c r="C248" s="37"/>
      <c r="D248" s="140"/>
      <c r="E248" s="145"/>
      <c r="F248" s="146"/>
      <c r="G248" s="101">
        <v>3</v>
      </c>
      <c r="H248" s="150" t="s">
        <v>127</v>
      </c>
      <c r="I248" s="151"/>
      <c r="J248" s="152"/>
      <c r="K248" s="4"/>
      <c r="L248" s="160"/>
      <c r="M248" s="161"/>
      <c r="N248" s="161"/>
      <c r="O248" s="161"/>
      <c r="P248" s="162"/>
      <c r="Q248" s="160"/>
      <c r="R248" s="161"/>
      <c r="S248" s="162"/>
      <c r="T248" s="160"/>
      <c r="U248" s="161"/>
      <c r="V248" s="162"/>
      <c r="W248" s="160"/>
      <c r="X248" s="161"/>
      <c r="Y248" s="163"/>
      <c r="Z248" s="33"/>
    </row>
    <row r="249" spans="1:26" ht="30" customHeight="1" x14ac:dyDescent="0.15">
      <c r="A249" s="25">
        <f t="shared" si="1"/>
        <v>0</v>
      </c>
      <c r="B249" s="14"/>
      <c r="C249" s="37"/>
      <c r="D249" s="139" t="s">
        <v>157</v>
      </c>
      <c r="E249" s="143" t="s">
        <v>172</v>
      </c>
      <c r="F249" s="144"/>
      <c r="G249" s="95">
        <v>1</v>
      </c>
      <c r="H249" s="153" t="s">
        <v>128</v>
      </c>
      <c r="I249" s="154"/>
      <c r="J249" s="155"/>
      <c r="K249" s="3"/>
      <c r="L249" s="128"/>
      <c r="M249" s="129"/>
      <c r="N249" s="129"/>
      <c r="O249" s="129"/>
      <c r="P249" s="156"/>
      <c r="Q249" s="128"/>
      <c r="R249" s="129"/>
      <c r="S249" s="156"/>
      <c r="T249" s="128"/>
      <c r="U249" s="129"/>
      <c r="V249" s="156"/>
      <c r="W249" s="128"/>
      <c r="X249" s="129"/>
      <c r="Y249" s="130"/>
      <c r="Z249" s="33"/>
    </row>
    <row r="250" spans="1:26" ht="30" customHeight="1" x14ac:dyDescent="0.15">
      <c r="A250" s="25">
        <f t="shared" si="1"/>
        <v>0</v>
      </c>
      <c r="B250" s="14"/>
      <c r="C250" s="37"/>
      <c r="D250" s="139"/>
      <c r="E250" s="143"/>
      <c r="F250" s="144"/>
      <c r="G250" s="95">
        <v>2</v>
      </c>
      <c r="H250" s="147" t="s">
        <v>129</v>
      </c>
      <c r="I250" s="148"/>
      <c r="J250" s="149"/>
      <c r="K250" s="3"/>
      <c r="L250" s="131"/>
      <c r="M250" s="132"/>
      <c r="N250" s="132"/>
      <c r="O250" s="132"/>
      <c r="P250" s="133"/>
      <c r="Q250" s="131"/>
      <c r="R250" s="132"/>
      <c r="S250" s="133"/>
      <c r="T250" s="131"/>
      <c r="U250" s="132"/>
      <c r="V250" s="133"/>
      <c r="W250" s="131"/>
      <c r="X250" s="132"/>
      <c r="Y250" s="136"/>
      <c r="Z250" s="33"/>
    </row>
    <row r="251" spans="1:26" ht="30" customHeight="1" x14ac:dyDescent="0.15">
      <c r="A251" s="25">
        <f t="shared" si="1"/>
        <v>0</v>
      </c>
      <c r="B251" s="14"/>
      <c r="C251" s="37"/>
      <c r="D251" s="139"/>
      <c r="E251" s="143"/>
      <c r="F251" s="144"/>
      <c r="G251" s="95">
        <v>3</v>
      </c>
      <c r="H251" s="147" t="s">
        <v>130</v>
      </c>
      <c r="I251" s="148"/>
      <c r="J251" s="149"/>
      <c r="K251" s="3"/>
      <c r="L251" s="131"/>
      <c r="M251" s="132"/>
      <c r="N251" s="132"/>
      <c r="O251" s="132"/>
      <c r="P251" s="133"/>
      <c r="Q251" s="131"/>
      <c r="R251" s="132"/>
      <c r="S251" s="133"/>
      <c r="T251" s="131"/>
      <c r="U251" s="132"/>
      <c r="V251" s="133"/>
      <c r="W251" s="131"/>
      <c r="X251" s="132"/>
      <c r="Y251" s="136"/>
      <c r="Z251" s="33"/>
    </row>
    <row r="252" spans="1:26" ht="30" customHeight="1" x14ac:dyDescent="0.15">
      <c r="A252" s="25">
        <f t="shared" si="1"/>
        <v>0</v>
      </c>
      <c r="B252" s="14"/>
      <c r="C252" s="37"/>
      <c r="D252" s="139"/>
      <c r="E252" s="143"/>
      <c r="F252" s="144"/>
      <c r="G252" s="95">
        <v>4</v>
      </c>
      <c r="H252" s="147" t="s">
        <v>179</v>
      </c>
      <c r="I252" s="148"/>
      <c r="J252" s="149"/>
      <c r="K252" s="3"/>
      <c r="L252" s="131"/>
      <c r="M252" s="132"/>
      <c r="N252" s="132"/>
      <c r="O252" s="132"/>
      <c r="P252" s="133"/>
      <c r="Q252" s="131"/>
      <c r="R252" s="132"/>
      <c r="S252" s="133"/>
      <c r="T252" s="131"/>
      <c r="U252" s="132"/>
      <c r="V252" s="133"/>
      <c r="W252" s="131"/>
      <c r="X252" s="132"/>
      <c r="Y252" s="136"/>
      <c r="Z252" s="33"/>
    </row>
    <row r="253" spans="1:26" ht="30" customHeight="1" x14ac:dyDescent="0.15">
      <c r="A253" s="25">
        <f t="shared" ref="A253:A263" si="2">IFERROR(IF(AND(TRIM($K253)&lt;&gt;"",TRIM($L253)=""),1001,0),3)</f>
        <v>0</v>
      </c>
      <c r="B253" s="14"/>
      <c r="C253" s="37"/>
      <c r="D253" s="139"/>
      <c r="E253" s="143"/>
      <c r="F253" s="144"/>
      <c r="G253" s="95">
        <v>5</v>
      </c>
      <c r="H253" s="147" t="s">
        <v>131</v>
      </c>
      <c r="I253" s="148"/>
      <c r="J253" s="149"/>
      <c r="K253" s="3"/>
      <c r="L253" s="131"/>
      <c r="M253" s="132"/>
      <c r="N253" s="132"/>
      <c r="O253" s="132"/>
      <c r="P253" s="133"/>
      <c r="Q253" s="131"/>
      <c r="R253" s="132"/>
      <c r="S253" s="133"/>
      <c r="T253" s="131"/>
      <c r="U253" s="132"/>
      <c r="V253" s="133"/>
      <c r="W253" s="131"/>
      <c r="X253" s="132"/>
      <c r="Y253" s="136"/>
      <c r="Z253" s="33"/>
    </row>
    <row r="254" spans="1:26" ht="30" customHeight="1" x14ac:dyDescent="0.15">
      <c r="A254" s="25">
        <f t="shared" si="2"/>
        <v>0</v>
      </c>
      <c r="B254" s="14"/>
      <c r="C254" s="37"/>
      <c r="D254" s="140"/>
      <c r="E254" s="145"/>
      <c r="F254" s="146"/>
      <c r="G254" s="96">
        <v>6</v>
      </c>
      <c r="H254" s="150" t="s">
        <v>132</v>
      </c>
      <c r="I254" s="151"/>
      <c r="J254" s="152"/>
      <c r="K254" s="4"/>
      <c r="L254" s="160"/>
      <c r="M254" s="161"/>
      <c r="N254" s="161"/>
      <c r="O254" s="161"/>
      <c r="P254" s="162"/>
      <c r="Q254" s="160"/>
      <c r="R254" s="161"/>
      <c r="S254" s="162"/>
      <c r="T254" s="160"/>
      <c r="U254" s="161"/>
      <c r="V254" s="162"/>
      <c r="W254" s="160"/>
      <c r="X254" s="161"/>
      <c r="Y254" s="163"/>
      <c r="Z254" s="33"/>
    </row>
    <row r="255" spans="1:26" ht="30" customHeight="1" x14ac:dyDescent="0.15">
      <c r="A255" s="25">
        <f t="shared" si="2"/>
        <v>0</v>
      </c>
      <c r="B255" s="14"/>
      <c r="C255" s="37"/>
      <c r="D255" s="139" t="s">
        <v>158</v>
      </c>
      <c r="E255" s="143" t="s">
        <v>242</v>
      </c>
      <c r="F255" s="144"/>
      <c r="G255" s="95">
        <v>1</v>
      </c>
      <c r="H255" s="153" t="s">
        <v>133</v>
      </c>
      <c r="I255" s="154"/>
      <c r="J255" s="155"/>
      <c r="K255" s="3"/>
      <c r="L255" s="128"/>
      <c r="M255" s="129"/>
      <c r="N255" s="129"/>
      <c r="O255" s="129"/>
      <c r="P255" s="156"/>
      <c r="Q255" s="128"/>
      <c r="R255" s="129"/>
      <c r="S255" s="156"/>
      <c r="T255" s="128"/>
      <c r="U255" s="129"/>
      <c r="V255" s="156"/>
      <c r="W255" s="128"/>
      <c r="X255" s="129"/>
      <c r="Y255" s="130"/>
      <c r="Z255" s="33"/>
    </row>
    <row r="256" spans="1:26" ht="30" customHeight="1" x14ac:dyDescent="0.15">
      <c r="A256" s="25">
        <f t="shared" si="2"/>
        <v>0</v>
      </c>
      <c r="B256" s="14"/>
      <c r="C256" s="37"/>
      <c r="D256" s="139"/>
      <c r="E256" s="143"/>
      <c r="F256" s="144"/>
      <c r="G256" s="95">
        <v>2</v>
      </c>
      <c r="H256" s="147" t="s">
        <v>134</v>
      </c>
      <c r="I256" s="148"/>
      <c r="J256" s="149"/>
      <c r="K256" s="3"/>
      <c r="L256" s="131"/>
      <c r="M256" s="132"/>
      <c r="N256" s="132"/>
      <c r="O256" s="132"/>
      <c r="P256" s="133"/>
      <c r="Q256" s="131"/>
      <c r="R256" s="132"/>
      <c r="S256" s="133"/>
      <c r="T256" s="131"/>
      <c r="U256" s="132"/>
      <c r="V256" s="133"/>
      <c r="W256" s="131"/>
      <c r="X256" s="132"/>
      <c r="Y256" s="136"/>
      <c r="Z256" s="33"/>
    </row>
    <row r="257" spans="1:26" ht="30" customHeight="1" x14ac:dyDescent="0.15">
      <c r="A257" s="25">
        <f t="shared" si="2"/>
        <v>0</v>
      </c>
      <c r="B257" s="14"/>
      <c r="C257" s="37"/>
      <c r="D257" s="140"/>
      <c r="E257" s="145"/>
      <c r="F257" s="146"/>
      <c r="G257" s="96">
        <v>3</v>
      </c>
      <c r="H257" s="150" t="s">
        <v>135</v>
      </c>
      <c r="I257" s="151"/>
      <c r="J257" s="152"/>
      <c r="K257" s="4"/>
      <c r="L257" s="160"/>
      <c r="M257" s="161"/>
      <c r="N257" s="161"/>
      <c r="O257" s="161"/>
      <c r="P257" s="162"/>
      <c r="Q257" s="160"/>
      <c r="R257" s="161"/>
      <c r="S257" s="162"/>
      <c r="T257" s="160"/>
      <c r="U257" s="161"/>
      <c r="V257" s="162"/>
      <c r="W257" s="160"/>
      <c r="X257" s="161"/>
      <c r="Y257" s="163"/>
      <c r="Z257" s="33"/>
    </row>
    <row r="258" spans="1:26" ht="30" customHeight="1" x14ac:dyDescent="0.15">
      <c r="A258" s="25">
        <f t="shared" si="2"/>
        <v>0</v>
      </c>
      <c r="B258" s="14"/>
      <c r="C258" s="37"/>
      <c r="D258" s="99" t="s">
        <v>159</v>
      </c>
      <c r="E258" s="171" t="s">
        <v>173</v>
      </c>
      <c r="F258" s="173"/>
      <c r="G258" s="100">
        <v>1</v>
      </c>
      <c r="H258" s="175" t="s">
        <v>136</v>
      </c>
      <c r="I258" s="176"/>
      <c r="J258" s="177"/>
      <c r="K258" s="6"/>
      <c r="L258" s="164"/>
      <c r="M258" s="165"/>
      <c r="N258" s="165"/>
      <c r="O258" s="165"/>
      <c r="P258" s="166"/>
      <c r="Q258" s="164"/>
      <c r="R258" s="165"/>
      <c r="S258" s="166"/>
      <c r="T258" s="164"/>
      <c r="U258" s="165"/>
      <c r="V258" s="166"/>
      <c r="W258" s="164"/>
      <c r="X258" s="165"/>
      <c r="Y258" s="167"/>
      <c r="Z258" s="33"/>
    </row>
    <row r="259" spans="1:26" ht="30" customHeight="1" x14ac:dyDescent="0.15">
      <c r="A259" s="25">
        <f t="shared" si="2"/>
        <v>0</v>
      </c>
      <c r="B259" s="14"/>
      <c r="C259" s="37"/>
      <c r="D259" s="97" t="s">
        <v>160</v>
      </c>
      <c r="E259" s="171" t="s">
        <v>174</v>
      </c>
      <c r="F259" s="173"/>
      <c r="G259" s="98">
        <v>1</v>
      </c>
      <c r="H259" s="175" t="s">
        <v>137</v>
      </c>
      <c r="I259" s="176"/>
      <c r="J259" s="177"/>
      <c r="K259" s="6"/>
      <c r="L259" s="164"/>
      <c r="M259" s="165"/>
      <c r="N259" s="165"/>
      <c r="O259" s="165"/>
      <c r="P259" s="166"/>
      <c r="Q259" s="164"/>
      <c r="R259" s="165"/>
      <c r="S259" s="166"/>
      <c r="T259" s="164"/>
      <c r="U259" s="165"/>
      <c r="V259" s="166"/>
      <c r="W259" s="164"/>
      <c r="X259" s="165"/>
      <c r="Y259" s="167"/>
      <c r="Z259" s="33"/>
    </row>
    <row r="260" spans="1:26" ht="30" customHeight="1" x14ac:dyDescent="0.15">
      <c r="A260" s="25">
        <f t="shared" si="2"/>
        <v>0</v>
      </c>
      <c r="B260" s="14"/>
      <c r="C260" s="37"/>
      <c r="D260" s="139" t="s">
        <v>161</v>
      </c>
      <c r="E260" s="143" t="s">
        <v>175</v>
      </c>
      <c r="F260" s="144"/>
      <c r="G260" s="95">
        <v>1</v>
      </c>
      <c r="H260" s="153" t="s">
        <v>138</v>
      </c>
      <c r="I260" s="154"/>
      <c r="J260" s="155"/>
      <c r="K260" s="3"/>
      <c r="L260" s="128"/>
      <c r="M260" s="129"/>
      <c r="N260" s="129"/>
      <c r="O260" s="129"/>
      <c r="P260" s="156"/>
      <c r="Q260" s="128"/>
      <c r="R260" s="129"/>
      <c r="S260" s="156"/>
      <c r="T260" s="128"/>
      <c r="U260" s="129"/>
      <c r="V260" s="156"/>
      <c r="W260" s="128"/>
      <c r="X260" s="129"/>
      <c r="Y260" s="130"/>
      <c r="Z260" s="33"/>
    </row>
    <row r="261" spans="1:26" ht="30" customHeight="1" x14ac:dyDescent="0.15">
      <c r="A261" s="25">
        <f t="shared" si="2"/>
        <v>0</v>
      </c>
      <c r="B261" s="14"/>
      <c r="C261" s="37"/>
      <c r="D261" s="140"/>
      <c r="E261" s="145"/>
      <c r="F261" s="146"/>
      <c r="G261" s="96">
        <v>2</v>
      </c>
      <c r="H261" s="150" t="s">
        <v>139</v>
      </c>
      <c r="I261" s="151"/>
      <c r="J261" s="152"/>
      <c r="K261" s="4"/>
      <c r="L261" s="160"/>
      <c r="M261" s="161"/>
      <c r="N261" s="161"/>
      <c r="O261" s="161"/>
      <c r="P261" s="162"/>
      <c r="Q261" s="160"/>
      <c r="R261" s="161"/>
      <c r="S261" s="162"/>
      <c r="T261" s="160"/>
      <c r="U261" s="161"/>
      <c r="V261" s="162"/>
      <c r="W261" s="160"/>
      <c r="X261" s="161"/>
      <c r="Y261" s="163"/>
      <c r="Z261" s="33"/>
    </row>
    <row r="262" spans="1:26" ht="30" customHeight="1" x14ac:dyDescent="0.15">
      <c r="A262" s="25">
        <f t="shared" si="2"/>
        <v>0</v>
      </c>
      <c r="B262" s="14"/>
      <c r="C262" s="37"/>
      <c r="D262" s="97" t="s">
        <v>162</v>
      </c>
      <c r="E262" s="171" t="s">
        <v>176</v>
      </c>
      <c r="F262" s="173"/>
      <c r="G262" s="98">
        <v>1</v>
      </c>
      <c r="H262" s="175" t="s">
        <v>243</v>
      </c>
      <c r="I262" s="176"/>
      <c r="J262" s="177"/>
      <c r="K262" s="6"/>
      <c r="L262" s="164"/>
      <c r="M262" s="165"/>
      <c r="N262" s="165"/>
      <c r="O262" s="165"/>
      <c r="P262" s="166"/>
      <c r="Q262" s="164"/>
      <c r="R262" s="165"/>
      <c r="S262" s="166"/>
      <c r="T262" s="164"/>
      <c r="U262" s="165"/>
      <c r="V262" s="166"/>
      <c r="W262" s="164"/>
      <c r="X262" s="165"/>
      <c r="Y262" s="167"/>
      <c r="Z262" s="33"/>
    </row>
    <row r="263" spans="1:26" ht="30" customHeight="1" x14ac:dyDescent="0.15">
      <c r="A263" s="25">
        <f t="shared" si="2"/>
        <v>0</v>
      </c>
      <c r="B263" s="14"/>
      <c r="C263" s="37"/>
      <c r="D263" s="102" t="s">
        <v>163</v>
      </c>
      <c r="E263" s="145" t="s">
        <v>244</v>
      </c>
      <c r="F263" s="146"/>
      <c r="G263" s="95">
        <v>1</v>
      </c>
      <c r="H263" s="153" t="s">
        <v>244</v>
      </c>
      <c r="I263" s="154"/>
      <c r="J263" s="155"/>
      <c r="K263" s="5"/>
      <c r="L263" s="164"/>
      <c r="M263" s="165"/>
      <c r="N263" s="165"/>
      <c r="O263" s="165"/>
      <c r="P263" s="166"/>
      <c r="Q263" s="164"/>
      <c r="R263" s="165"/>
      <c r="S263" s="166"/>
      <c r="T263" s="164"/>
      <c r="U263" s="165"/>
      <c r="V263" s="166"/>
      <c r="W263" s="164"/>
      <c r="X263" s="165"/>
      <c r="Y263" s="167"/>
      <c r="Z263" s="33"/>
    </row>
    <row r="264" spans="1:26" ht="20.100000000000001" customHeight="1" x14ac:dyDescent="0.15">
      <c r="B264" s="78"/>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78"/>
    </row>
    <row r="265" spans="1:26" ht="20.100000000000001" customHeight="1" x14ac:dyDescent="0.15">
      <c r="B265" s="78"/>
      <c r="D265" s="89" t="s">
        <v>235</v>
      </c>
      <c r="E265" s="84"/>
      <c r="F265" s="84"/>
      <c r="G265" s="84"/>
      <c r="H265" s="84"/>
      <c r="I265" s="84"/>
      <c r="J265" s="84"/>
      <c r="K265" s="84"/>
      <c r="L265" s="84"/>
      <c r="M265" s="84"/>
      <c r="N265" s="84"/>
      <c r="O265" s="84"/>
      <c r="Z265" s="78"/>
    </row>
    <row r="266" spans="1:26" ht="30" customHeight="1" x14ac:dyDescent="0.15">
      <c r="A266" s="25"/>
      <c r="B266" s="14"/>
      <c r="C266" s="26"/>
      <c r="D266" s="90" t="s">
        <v>64</v>
      </c>
      <c r="E266" s="91"/>
      <c r="F266" s="91"/>
      <c r="G266" s="91"/>
      <c r="H266" s="91"/>
      <c r="I266" s="91"/>
      <c r="J266" s="91"/>
      <c r="K266" s="92" t="s">
        <v>65</v>
      </c>
      <c r="L266" s="168" t="s">
        <v>66</v>
      </c>
      <c r="M266" s="169"/>
      <c r="N266" s="169"/>
      <c r="O266" s="169"/>
      <c r="P266" s="170"/>
      <c r="Q266" s="168" t="s">
        <v>67</v>
      </c>
      <c r="R266" s="169"/>
      <c r="S266" s="170"/>
      <c r="T266" s="171" t="s">
        <v>68</v>
      </c>
      <c r="U266" s="172"/>
      <c r="V266" s="173"/>
      <c r="W266" s="168" t="s">
        <v>69</v>
      </c>
      <c r="X266" s="169"/>
      <c r="Y266" s="174"/>
      <c r="Z266" s="33"/>
    </row>
    <row r="267" spans="1:26" ht="30" customHeight="1" x14ac:dyDescent="0.15">
      <c r="A267" s="25">
        <f t="shared" ref="A267:A306" si="3">IFERROR(IF(AND(TRIM($K267)&lt;&gt;"",TRIM($L267)=""),1001,0),3)</f>
        <v>0</v>
      </c>
      <c r="B267" s="14"/>
      <c r="C267" s="37"/>
      <c r="D267" s="138" t="s">
        <v>180</v>
      </c>
      <c r="E267" s="141" t="s">
        <v>181</v>
      </c>
      <c r="F267" s="142"/>
      <c r="G267" s="95">
        <v>1</v>
      </c>
      <c r="H267" s="157" t="s">
        <v>205</v>
      </c>
      <c r="I267" s="158"/>
      <c r="J267" s="159"/>
      <c r="K267" s="3"/>
      <c r="L267" s="128"/>
      <c r="M267" s="129"/>
      <c r="N267" s="129"/>
      <c r="O267" s="129"/>
      <c r="P267" s="156"/>
      <c r="Q267" s="128"/>
      <c r="R267" s="129"/>
      <c r="S267" s="156"/>
      <c r="T267" s="128"/>
      <c r="U267" s="129"/>
      <c r="V267" s="156"/>
      <c r="W267" s="128"/>
      <c r="X267" s="129"/>
      <c r="Y267" s="130"/>
      <c r="Z267" s="33"/>
    </row>
    <row r="268" spans="1:26" ht="30" customHeight="1" x14ac:dyDescent="0.15">
      <c r="A268" s="25">
        <f t="shared" si="3"/>
        <v>0</v>
      </c>
      <c r="B268" s="14"/>
      <c r="C268" s="37"/>
      <c r="D268" s="139"/>
      <c r="E268" s="143"/>
      <c r="F268" s="144"/>
      <c r="G268" s="95">
        <v>2</v>
      </c>
      <c r="H268" s="147" t="s">
        <v>206</v>
      </c>
      <c r="I268" s="148"/>
      <c r="J268" s="149"/>
      <c r="K268" s="3"/>
      <c r="L268" s="131"/>
      <c r="M268" s="132"/>
      <c r="N268" s="132"/>
      <c r="O268" s="132"/>
      <c r="P268" s="133"/>
      <c r="Q268" s="131"/>
      <c r="R268" s="132"/>
      <c r="S268" s="133"/>
      <c r="T268" s="131"/>
      <c r="U268" s="132"/>
      <c r="V268" s="133"/>
      <c r="W268" s="131"/>
      <c r="X268" s="132"/>
      <c r="Y268" s="136"/>
      <c r="Z268" s="33"/>
    </row>
    <row r="269" spans="1:26" ht="30" customHeight="1" x14ac:dyDescent="0.15">
      <c r="A269" s="25">
        <f t="shared" si="3"/>
        <v>0</v>
      </c>
      <c r="B269" s="14"/>
      <c r="C269" s="37"/>
      <c r="D269" s="139"/>
      <c r="E269" s="143"/>
      <c r="F269" s="144"/>
      <c r="G269" s="95">
        <v>3</v>
      </c>
      <c r="H269" s="147" t="s">
        <v>207</v>
      </c>
      <c r="I269" s="148"/>
      <c r="J269" s="149"/>
      <c r="K269" s="3"/>
      <c r="L269" s="131"/>
      <c r="M269" s="132"/>
      <c r="N269" s="132"/>
      <c r="O269" s="132"/>
      <c r="P269" s="133"/>
      <c r="Q269" s="131"/>
      <c r="R269" s="132"/>
      <c r="S269" s="133"/>
      <c r="T269" s="131"/>
      <c r="U269" s="132"/>
      <c r="V269" s="133"/>
      <c r="W269" s="131"/>
      <c r="X269" s="132"/>
      <c r="Y269" s="136"/>
      <c r="Z269" s="33"/>
    </row>
    <row r="270" spans="1:26" ht="30" customHeight="1" x14ac:dyDescent="0.15">
      <c r="A270" s="25">
        <f t="shared" si="3"/>
        <v>0</v>
      </c>
      <c r="B270" s="14"/>
      <c r="C270" s="37"/>
      <c r="D270" s="139"/>
      <c r="E270" s="143"/>
      <c r="F270" s="144"/>
      <c r="G270" s="95">
        <v>4</v>
      </c>
      <c r="H270" s="147" t="s">
        <v>208</v>
      </c>
      <c r="I270" s="148"/>
      <c r="J270" s="149"/>
      <c r="K270" s="3"/>
      <c r="L270" s="131"/>
      <c r="M270" s="132"/>
      <c r="N270" s="132"/>
      <c r="O270" s="132"/>
      <c r="P270" s="133"/>
      <c r="Q270" s="131"/>
      <c r="R270" s="132"/>
      <c r="S270" s="133"/>
      <c r="T270" s="131"/>
      <c r="U270" s="132"/>
      <c r="V270" s="133"/>
      <c r="W270" s="131"/>
      <c r="X270" s="132"/>
      <c r="Y270" s="136"/>
      <c r="Z270" s="33"/>
    </row>
    <row r="271" spans="1:26" ht="30" customHeight="1" x14ac:dyDescent="0.15">
      <c r="A271" s="25">
        <f t="shared" si="3"/>
        <v>0</v>
      </c>
      <c r="B271" s="14"/>
      <c r="C271" s="37"/>
      <c r="D271" s="139"/>
      <c r="E271" s="143"/>
      <c r="F271" s="144"/>
      <c r="G271" s="95">
        <v>5</v>
      </c>
      <c r="H271" s="147" t="s">
        <v>209</v>
      </c>
      <c r="I271" s="148"/>
      <c r="J271" s="149"/>
      <c r="K271" s="3"/>
      <c r="L271" s="131"/>
      <c r="M271" s="132"/>
      <c r="N271" s="132"/>
      <c r="O271" s="132"/>
      <c r="P271" s="133"/>
      <c r="Q271" s="131"/>
      <c r="R271" s="132"/>
      <c r="S271" s="133"/>
      <c r="T271" s="131"/>
      <c r="U271" s="132"/>
      <c r="V271" s="133"/>
      <c r="W271" s="131"/>
      <c r="X271" s="132"/>
      <c r="Y271" s="136"/>
      <c r="Z271" s="33"/>
    </row>
    <row r="272" spans="1:26" ht="30" customHeight="1" x14ac:dyDescent="0.15">
      <c r="A272" s="25">
        <f t="shared" si="3"/>
        <v>0</v>
      </c>
      <c r="B272" s="14"/>
      <c r="C272" s="37"/>
      <c r="D272" s="139"/>
      <c r="E272" s="143"/>
      <c r="F272" s="144"/>
      <c r="G272" s="95">
        <v>6</v>
      </c>
      <c r="H272" s="147" t="s">
        <v>210</v>
      </c>
      <c r="I272" s="148"/>
      <c r="J272" s="149"/>
      <c r="K272" s="3"/>
      <c r="L272" s="131"/>
      <c r="M272" s="132"/>
      <c r="N272" s="132"/>
      <c r="O272" s="132"/>
      <c r="P272" s="133"/>
      <c r="Q272" s="131"/>
      <c r="R272" s="132"/>
      <c r="S272" s="133"/>
      <c r="T272" s="131"/>
      <c r="U272" s="132"/>
      <c r="V272" s="133"/>
      <c r="W272" s="131"/>
      <c r="X272" s="132"/>
      <c r="Y272" s="136"/>
      <c r="Z272" s="33"/>
    </row>
    <row r="273" spans="1:26" ht="30" customHeight="1" x14ac:dyDescent="0.15">
      <c r="A273" s="25">
        <f t="shared" si="3"/>
        <v>0</v>
      </c>
      <c r="B273" s="14"/>
      <c r="C273" s="37"/>
      <c r="D273" s="139"/>
      <c r="E273" s="143"/>
      <c r="F273" s="144"/>
      <c r="G273" s="95">
        <v>7</v>
      </c>
      <c r="H273" s="147" t="s">
        <v>211</v>
      </c>
      <c r="I273" s="148"/>
      <c r="J273" s="149"/>
      <c r="K273" s="3"/>
      <c r="L273" s="131"/>
      <c r="M273" s="132"/>
      <c r="N273" s="132"/>
      <c r="O273" s="132"/>
      <c r="P273" s="133"/>
      <c r="Q273" s="131"/>
      <c r="R273" s="132"/>
      <c r="S273" s="133"/>
      <c r="T273" s="131"/>
      <c r="U273" s="132"/>
      <c r="V273" s="133"/>
      <c r="W273" s="131"/>
      <c r="X273" s="132"/>
      <c r="Y273" s="136"/>
      <c r="Z273" s="33"/>
    </row>
    <row r="274" spans="1:26" ht="30" customHeight="1" x14ac:dyDescent="0.15">
      <c r="A274" s="25">
        <f t="shared" si="3"/>
        <v>0</v>
      </c>
      <c r="B274" s="14"/>
      <c r="C274" s="37"/>
      <c r="D274" s="140"/>
      <c r="E274" s="145"/>
      <c r="F274" s="146"/>
      <c r="G274" s="96">
        <v>8</v>
      </c>
      <c r="H274" s="150" t="s">
        <v>212</v>
      </c>
      <c r="I274" s="151"/>
      <c r="J274" s="152"/>
      <c r="K274" s="4"/>
      <c r="L274" s="160"/>
      <c r="M274" s="161"/>
      <c r="N274" s="161"/>
      <c r="O274" s="161"/>
      <c r="P274" s="162"/>
      <c r="Q274" s="160"/>
      <c r="R274" s="161"/>
      <c r="S274" s="162"/>
      <c r="T274" s="160"/>
      <c r="U274" s="161"/>
      <c r="V274" s="162"/>
      <c r="W274" s="160"/>
      <c r="X274" s="161"/>
      <c r="Y274" s="163"/>
      <c r="Z274" s="33"/>
    </row>
    <row r="275" spans="1:26" ht="30" customHeight="1" x14ac:dyDescent="0.15">
      <c r="A275" s="25">
        <f t="shared" si="3"/>
        <v>0</v>
      </c>
      <c r="B275" s="14"/>
      <c r="C275" s="37"/>
      <c r="D275" s="139" t="s">
        <v>182</v>
      </c>
      <c r="E275" s="143" t="s">
        <v>183</v>
      </c>
      <c r="F275" s="144"/>
      <c r="G275" s="95">
        <v>1</v>
      </c>
      <c r="H275" s="153" t="s">
        <v>213</v>
      </c>
      <c r="I275" s="154"/>
      <c r="J275" s="155"/>
      <c r="K275" s="3"/>
      <c r="L275" s="128"/>
      <c r="M275" s="129"/>
      <c r="N275" s="129"/>
      <c r="O275" s="129"/>
      <c r="P275" s="156"/>
      <c r="Q275" s="128"/>
      <c r="R275" s="129"/>
      <c r="S275" s="156"/>
      <c r="T275" s="128"/>
      <c r="U275" s="129"/>
      <c r="V275" s="156"/>
      <c r="W275" s="128"/>
      <c r="X275" s="129"/>
      <c r="Y275" s="130"/>
      <c r="Z275" s="33"/>
    </row>
    <row r="276" spans="1:26" ht="30" customHeight="1" x14ac:dyDescent="0.15">
      <c r="A276" s="25">
        <f t="shared" si="3"/>
        <v>0</v>
      </c>
      <c r="B276" s="14"/>
      <c r="C276" s="37"/>
      <c r="D276" s="139"/>
      <c r="E276" s="143"/>
      <c r="F276" s="144"/>
      <c r="G276" s="95">
        <v>2</v>
      </c>
      <c r="H276" s="147" t="s">
        <v>214</v>
      </c>
      <c r="I276" s="148"/>
      <c r="J276" s="149"/>
      <c r="K276" s="3"/>
      <c r="L276" s="131"/>
      <c r="M276" s="132"/>
      <c r="N276" s="132"/>
      <c r="O276" s="132"/>
      <c r="P276" s="133"/>
      <c r="Q276" s="131"/>
      <c r="R276" s="132"/>
      <c r="S276" s="133"/>
      <c r="T276" s="131"/>
      <c r="U276" s="132"/>
      <c r="V276" s="133"/>
      <c r="W276" s="131"/>
      <c r="X276" s="132"/>
      <c r="Y276" s="136"/>
      <c r="Z276" s="33"/>
    </row>
    <row r="277" spans="1:26" ht="30" customHeight="1" x14ac:dyDescent="0.15">
      <c r="A277" s="25">
        <f t="shared" si="3"/>
        <v>0</v>
      </c>
      <c r="B277" s="14"/>
      <c r="C277" s="37"/>
      <c r="D277" s="139"/>
      <c r="E277" s="143"/>
      <c r="F277" s="144"/>
      <c r="G277" s="95">
        <v>3</v>
      </c>
      <c r="H277" s="147" t="s">
        <v>215</v>
      </c>
      <c r="I277" s="148"/>
      <c r="J277" s="149"/>
      <c r="K277" s="3"/>
      <c r="L277" s="131"/>
      <c r="M277" s="132"/>
      <c r="N277" s="132"/>
      <c r="O277" s="132"/>
      <c r="P277" s="133"/>
      <c r="Q277" s="131"/>
      <c r="R277" s="132"/>
      <c r="S277" s="133"/>
      <c r="T277" s="131"/>
      <c r="U277" s="132"/>
      <c r="V277" s="133"/>
      <c r="W277" s="131"/>
      <c r="X277" s="132"/>
      <c r="Y277" s="136"/>
      <c r="Z277" s="33"/>
    </row>
    <row r="278" spans="1:26" ht="30" customHeight="1" x14ac:dyDescent="0.15">
      <c r="A278" s="25">
        <f t="shared" si="3"/>
        <v>0</v>
      </c>
      <c r="B278" s="14"/>
      <c r="C278" s="37"/>
      <c r="D278" s="139"/>
      <c r="E278" s="143"/>
      <c r="F278" s="144"/>
      <c r="G278" s="95">
        <v>4</v>
      </c>
      <c r="H278" s="147" t="s">
        <v>216</v>
      </c>
      <c r="I278" s="148"/>
      <c r="J278" s="149"/>
      <c r="K278" s="3"/>
      <c r="L278" s="131"/>
      <c r="M278" s="132"/>
      <c r="N278" s="132"/>
      <c r="O278" s="132"/>
      <c r="P278" s="133"/>
      <c r="Q278" s="131"/>
      <c r="R278" s="132"/>
      <c r="S278" s="133"/>
      <c r="T278" s="131"/>
      <c r="U278" s="132"/>
      <c r="V278" s="133"/>
      <c r="W278" s="131"/>
      <c r="X278" s="132"/>
      <c r="Y278" s="136"/>
      <c r="Z278" s="33"/>
    </row>
    <row r="279" spans="1:26" ht="30" customHeight="1" x14ac:dyDescent="0.15">
      <c r="A279" s="25">
        <f t="shared" si="3"/>
        <v>0</v>
      </c>
      <c r="B279" s="14"/>
      <c r="C279" s="37"/>
      <c r="D279" s="139"/>
      <c r="E279" s="143"/>
      <c r="F279" s="144"/>
      <c r="G279" s="95">
        <v>5</v>
      </c>
      <c r="H279" s="147" t="s">
        <v>217</v>
      </c>
      <c r="I279" s="148"/>
      <c r="J279" s="149"/>
      <c r="K279" s="3"/>
      <c r="L279" s="131"/>
      <c r="M279" s="132"/>
      <c r="N279" s="132"/>
      <c r="O279" s="132"/>
      <c r="P279" s="133"/>
      <c r="Q279" s="131"/>
      <c r="R279" s="132"/>
      <c r="S279" s="133"/>
      <c r="T279" s="131"/>
      <c r="U279" s="132"/>
      <c r="V279" s="133"/>
      <c r="W279" s="131"/>
      <c r="X279" s="132"/>
      <c r="Y279" s="136"/>
      <c r="Z279" s="33"/>
    </row>
    <row r="280" spans="1:26" ht="30" customHeight="1" x14ac:dyDescent="0.15">
      <c r="A280" s="25">
        <f t="shared" si="3"/>
        <v>0</v>
      </c>
      <c r="B280" s="14"/>
      <c r="C280" s="37"/>
      <c r="D280" s="139"/>
      <c r="E280" s="143"/>
      <c r="F280" s="144"/>
      <c r="G280" s="95">
        <v>6</v>
      </c>
      <c r="H280" s="147" t="s">
        <v>218</v>
      </c>
      <c r="I280" s="148"/>
      <c r="J280" s="149"/>
      <c r="K280" s="3"/>
      <c r="L280" s="131"/>
      <c r="M280" s="132"/>
      <c r="N280" s="132"/>
      <c r="O280" s="132"/>
      <c r="P280" s="133"/>
      <c r="Q280" s="131"/>
      <c r="R280" s="132"/>
      <c r="S280" s="133"/>
      <c r="T280" s="131"/>
      <c r="U280" s="132"/>
      <c r="V280" s="133"/>
      <c r="W280" s="131"/>
      <c r="X280" s="132"/>
      <c r="Y280" s="136"/>
      <c r="Z280" s="33"/>
    </row>
    <row r="281" spans="1:26" ht="30" customHeight="1" x14ac:dyDescent="0.15">
      <c r="A281" s="25">
        <f t="shared" si="3"/>
        <v>0</v>
      </c>
      <c r="B281" s="14"/>
      <c r="C281" s="37"/>
      <c r="D281" s="139"/>
      <c r="E281" s="143"/>
      <c r="F281" s="144"/>
      <c r="G281" s="95">
        <v>7</v>
      </c>
      <c r="H281" s="147" t="s">
        <v>219</v>
      </c>
      <c r="I281" s="148"/>
      <c r="J281" s="149"/>
      <c r="K281" s="3"/>
      <c r="L281" s="131"/>
      <c r="M281" s="132"/>
      <c r="N281" s="132"/>
      <c r="O281" s="132"/>
      <c r="P281" s="133"/>
      <c r="Q281" s="131"/>
      <c r="R281" s="132"/>
      <c r="S281" s="133"/>
      <c r="T281" s="131"/>
      <c r="U281" s="132"/>
      <c r="V281" s="133"/>
      <c r="W281" s="131"/>
      <c r="X281" s="132"/>
      <c r="Y281" s="136"/>
      <c r="Z281" s="33"/>
    </row>
    <row r="282" spans="1:26" ht="30" customHeight="1" x14ac:dyDescent="0.15">
      <c r="A282" s="25">
        <f t="shared" si="3"/>
        <v>0</v>
      </c>
      <c r="B282" s="14"/>
      <c r="C282" s="37"/>
      <c r="D282" s="139"/>
      <c r="E282" s="143"/>
      <c r="F282" s="144"/>
      <c r="G282" s="95">
        <v>8</v>
      </c>
      <c r="H282" s="147" t="s">
        <v>220</v>
      </c>
      <c r="I282" s="148"/>
      <c r="J282" s="149"/>
      <c r="K282" s="3"/>
      <c r="L282" s="131"/>
      <c r="M282" s="132"/>
      <c r="N282" s="132"/>
      <c r="O282" s="132"/>
      <c r="P282" s="133"/>
      <c r="Q282" s="131"/>
      <c r="R282" s="132"/>
      <c r="S282" s="133"/>
      <c r="T282" s="131"/>
      <c r="U282" s="132"/>
      <c r="V282" s="133"/>
      <c r="W282" s="131"/>
      <c r="X282" s="132"/>
      <c r="Y282" s="136"/>
      <c r="Z282" s="33"/>
    </row>
    <row r="283" spans="1:26" ht="30" customHeight="1" x14ac:dyDescent="0.15">
      <c r="A283" s="25">
        <f t="shared" si="3"/>
        <v>0</v>
      </c>
      <c r="B283" s="14"/>
      <c r="C283" s="37"/>
      <c r="D283" s="139"/>
      <c r="E283" s="143"/>
      <c r="F283" s="144"/>
      <c r="G283" s="95">
        <v>9</v>
      </c>
      <c r="H283" s="147" t="s">
        <v>248</v>
      </c>
      <c r="I283" s="148"/>
      <c r="J283" s="149"/>
      <c r="K283" s="3"/>
      <c r="L283" s="131"/>
      <c r="M283" s="132"/>
      <c r="N283" s="132"/>
      <c r="O283" s="132"/>
      <c r="P283" s="133"/>
      <c r="Q283" s="131"/>
      <c r="R283" s="132"/>
      <c r="S283" s="133"/>
      <c r="T283" s="131"/>
      <c r="U283" s="132"/>
      <c r="V283" s="133"/>
      <c r="W283" s="131"/>
      <c r="X283" s="132"/>
      <c r="Y283" s="136"/>
      <c r="Z283" s="33"/>
    </row>
    <row r="284" spans="1:26" ht="30" customHeight="1" x14ac:dyDescent="0.15">
      <c r="A284" s="25">
        <f t="shared" si="3"/>
        <v>0</v>
      </c>
      <c r="B284" s="14"/>
      <c r="C284" s="37"/>
      <c r="D284" s="139"/>
      <c r="E284" s="143"/>
      <c r="F284" s="144"/>
      <c r="G284" s="95">
        <v>10</v>
      </c>
      <c r="H284" s="147" t="s">
        <v>249</v>
      </c>
      <c r="I284" s="148"/>
      <c r="J284" s="149"/>
      <c r="K284" s="3"/>
      <c r="L284" s="131"/>
      <c r="M284" s="132"/>
      <c r="N284" s="132"/>
      <c r="O284" s="132"/>
      <c r="P284" s="133"/>
      <c r="Q284" s="131"/>
      <c r="R284" s="132"/>
      <c r="S284" s="133"/>
      <c r="T284" s="131"/>
      <c r="U284" s="132"/>
      <c r="V284" s="133"/>
      <c r="W284" s="131"/>
      <c r="X284" s="132"/>
      <c r="Y284" s="136"/>
      <c r="Z284" s="33"/>
    </row>
    <row r="285" spans="1:26" ht="30" customHeight="1" x14ac:dyDescent="0.15">
      <c r="A285" s="25">
        <f t="shared" si="3"/>
        <v>0</v>
      </c>
      <c r="B285" s="14"/>
      <c r="C285" s="37"/>
      <c r="D285" s="139"/>
      <c r="E285" s="143"/>
      <c r="F285" s="144"/>
      <c r="G285" s="95">
        <v>11</v>
      </c>
      <c r="H285" s="147" t="s">
        <v>221</v>
      </c>
      <c r="I285" s="148"/>
      <c r="J285" s="149"/>
      <c r="K285" s="3"/>
      <c r="L285" s="131"/>
      <c r="M285" s="132"/>
      <c r="N285" s="132"/>
      <c r="O285" s="132"/>
      <c r="P285" s="133"/>
      <c r="Q285" s="131"/>
      <c r="R285" s="132"/>
      <c r="S285" s="133"/>
      <c r="T285" s="131"/>
      <c r="U285" s="132"/>
      <c r="V285" s="133"/>
      <c r="W285" s="131"/>
      <c r="X285" s="132"/>
      <c r="Y285" s="136"/>
      <c r="Z285" s="33"/>
    </row>
    <row r="286" spans="1:26" ht="30" customHeight="1" x14ac:dyDescent="0.15">
      <c r="A286" s="25">
        <f t="shared" si="3"/>
        <v>0</v>
      </c>
      <c r="B286" s="14"/>
      <c r="C286" s="37"/>
      <c r="D286" s="139"/>
      <c r="E286" s="143"/>
      <c r="F286" s="144"/>
      <c r="G286" s="95">
        <v>12</v>
      </c>
      <c r="H286" s="147" t="s">
        <v>222</v>
      </c>
      <c r="I286" s="148"/>
      <c r="J286" s="149"/>
      <c r="K286" s="3"/>
      <c r="L286" s="131"/>
      <c r="M286" s="132"/>
      <c r="N286" s="132"/>
      <c r="O286" s="132"/>
      <c r="P286" s="133"/>
      <c r="Q286" s="131"/>
      <c r="R286" s="132"/>
      <c r="S286" s="133"/>
      <c r="T286" s="131"/>
      <c r="U286" s="132"/>
      <c r="V286" s="133"/>
      <c r="W286" s="131"/>
      <c r="X286" s="132"/>
      <c r="Y286" s="136"/>
      <c r="Z286" s="33"/>
    </row>
    <row r="287" spans="1:26" ht="30" customHeight="1" x14ac:dyDescent="0.15">
      <c r="A287" s="25">
        <f t="shared" si="3"/>
        <v>0</v>
      </c>
      <c r="B287" s="14"/>
      <c r="C287" s="37"/>
      <c r="D287" s="139"/>
      <c r="E287" s="143"/>
      <c r="F287" s="144"/>
      <c r="G287" s="95">
        <v>13</v>
      </c>
      <c r="H287" s="147" t="s">
        <v>223</v>
      </c>
      <c r="I287" s="148"/>
      <c r="J287" s="149"/>
      <c r="K287" s="3"/>
      <c r="L287" s="131"/>
      <c r="M287" s="132"/>
      <c r="N287" s="132"/>
      <c r="O287" s="132"/>
      <c r="P287" s="133"/>
      <c r="Q287" s="131"/>
      <c r="R287" s="132"/>
      <c r="S287" s="133"/>
      <c r="T287" s="131"/>
      <c r="U287" s="132"/>
      <c r="V287" s="133"/>
      <c r="W287" s="131"/>
      <c r="X287" s="132"/>
      <c r="Y287" s="136"/>
      <c r="Z287" s="33"/>
    </row>
    <row r="288" spans="1:26" ht="30" customHeight="1" x14ac:dyDescent="0.15">
      <c r="A288" s="25">
        <f t="shared" si="3"/>
        <v>0</v>
      </c>
      <c r="B288" s="14"/>
      <c r="C288" s="37"/>
      <c r="D288" s="139"/>
      <c r="E288" s="143"/>
      <c r="F288" s="144"/>
      <c r="G288" s="95">
        <v>14</v>
      </c>
      <c r="H288" s="147" t="s">
        <v>224</v>
      </c>
      <c r="I288" s="148"/>
      <c r="J288" s="149"/>
      <c r="K288" s="3"/>
      <c r="L288" s="131"/>
      <c r="M288" s="132"/>
      <c r="N288" s="132"/>
      <c r="O288" s="132"/>
      <c r="P288" s="133"/>
      <c r="Q288" s="131"/>
      <c r="R288" s="132"/>
      <c r="S288" s="133"/>
      <c r="T288" s="131"/>
      <c r="U288" s="132"/>
      <c r="V288" s="133"/>
      <c r="W288" s="131"/>
      <c r="X288" s="132"/>
      <c r="Y288" s="136"/>
      <c r="Z288" s="33"/>
    </row>
    <row r="289" spans="1:26" ht="30" customHeight="1" x14ac:dyDescent="0.15">
      <c r="A289" s="25">
        <f t="shared" si="3"/>
        <v>0</v>
      </c>
      <c r="B289" s="14"/>
      <c r="C289" s="37"/>
      <c r="D289" s="139"/>
      <c r="E289" s="143"/>
      <c r="F289" s="144"/>
      <c r="G289" s="95">
        <v>15</v>
      </c>
      <c r="H289" s="147" t="s">
        <v>225</v>
      </c>
      <c r="I289" s="148"/>
      <c r="J289" s="149"/>
      <c r="K289" s="3"/>
      <c r="L289" s="131"/>
      <c r="M289" s="132"/>
      <c r="N289" s="132"/>
      <c r="O289" s="132"/>
      <c r="P289" s="133"/>
      <c r="Q289" s="131"/>
      <c r="R289" s="132"/>
      <c r="S289" s="133"/>
      <c r="T289" s="131"/>
      <c r="U289" s="132"/>
      <c r="V289" s="133"/>
      <c r="W289" s="131"/>
      <c r="X289" s="132"/>
      <c r="Y289" s="136"/>
      <c r="Z289" s="33"/>
    </row>
    <row r="290" spans="1:26" ht="30" customHeight="1" x14ac:dyDescent="0.15">
      <c r="A290" s="25">
        <f t="shared" si="3"/>
        <v>0</v>
      </c>
      <c r="B290" s="14"/>
      <c r="C290" s="37"/>
      <c r="D290" s="140"/>
      <c r="E290" s="145"/>
      <c r="F290" s="146"/>
      <c r="G290" s="104">
        <v>16</v>
      </c>
      <c r="H290" s="150" t="s">
        <v>9</v>
      </c>
      <c r="I290" s="151"/>
      <c r="J290" s="152"/>
      <c r="K290" s="7"/>
      <c r="L290" s="160"/>
      <c r="M290" s="161"/>
      <c r="N290" s="161"/>
      <c r="O290" s="161"/>
      <c r="P290" s="162"/>
      <c r="Q290" s="160"/>
      <c r="R290" s="161"/>
      <c r="S290" s="162"/>
      <c r="T290" s="160"/>
      <c r="U290" s="161"/>
      <c r="V290" s="162"/>
      <c r="W290" s="160"/>
      <c r="X290" s="161"/>
      <c r="Y290" s="163"/>
      <c r="Z290" s="33"/>
    </row>
    <row r="291" spans="1:26" ht="30" customHeight="1" x14ac:dyDescent="0.15">
      <c r="A291" s="25">
        <f t="shared" si="3"/>
        <v>0</v>
      </c>
      <c r="B291" s="14"/>
      <c r="C291" s="37"/>
      <c r="D291" s="139" t="s">
        <v>184</v>
      </c>
      <c r="E291" s="143" t="s">
        <v>185</v>
      </c>
      <c r="F291" s="144"/>
      <c r="G291" s="95">
        <v>1</v>
      </c>
      <c r="H291" s="153" t="s">
        <v>226</v>
      </c>
      <c r="I291" s="154"/>
      <c r="J291" s="155"/>
      <c r="K291" s="3"/>
      <c r="L291" s="128"/>
      <c r="M291" s="129"/>
      <c r="N291" s="129"/>
      <c r="O291" s="129"/>
      <c r="P291" s="156"/>
      <c r="Q291" s="128"/>
      <c r="R291" s="129"/>
      <c r="S291" s="156"/>
      <c r="T291" s="128"/>
      <c r="U291" s="129"/>
      <c r="V291" s="156"/>
      <c r="W291" s="128"/>
      <c r="X291" s="129"/>
      <c r="Y291" s="130"/>
      <c r="Z291" s="33"/>
    </row>
    <row r="292" spans="1:26" ht="30" customHeight="1" x14ac:dyDescent="0.15">
      <c r="A292" s="25">
        <f t="shared" si="3"/>
        <v>0</v>
      </c>
      <c r="B292" s="14"/>
      <c r="C292" s="37"/>
      <c r="D292" s="139"/>
      <c r="E292" s="143"/>
      <c r="F292" s="144"/>
      <c r="G292" s="95">
        <v>2</v>
      </c>
      <c r="H292" s="147" t="s">
        <v>227</v>
      </c>
      <c r="I292" s="148"/>
      <c r="J292" s="149"/>
      <c r="K292" s="3"/>
      <c r="L292" s="131"/>
      <c r="M292" s="132"/>
      <c r="N292" s="132"/>
      <c r="O292" s="132"/>
      <c r="P292" s="133"/>
      <c r="Q292" s="131"/>
      <c r="R292" s="132"/>
      <c r="S292" s="133"/>
      <c r="T292" s="131"/>
      <c r="U292" s="132"/>
      <c r="V292" s="133"/>
      <c r="W292" s="131"/>
      <c r="X292" s="132"/>
      <c r="Y292" s="136"/>
      <c r="Z292" s="33"/>
    </row>
    <row r="293" spans="1:26" ht="30" customHeight="1" x14ac:dyDescent="0.15">
      <c r="A293" s="25">
        <f t="shared" si="3"/>
        <v>0</v>
      </c>
      <c r="B293" s="14"/>
      <c r="C293" s="37"/>
      <c r="D293" s="139"/>
      <c r="E293" s="143"/>
      <c r="F293" s="144"/>
      <c r="G293" s="95">
        <v>3</v>
      </c>
      <c r="H293" s="147" t="s">
        <v>228</v>
      </c>
      <c r="I293" s="148"/>
      <c r="J293" s="149"/>
      <c r="K293" s="3"/>
      <c r="L293" s="131"/>
      <c r="M293" s="132"/>
      <c r="N293" s="132"/>
      <c r="O293" s="132"/>
      <c r="P293" s="133"/>
      <c r="Q293" s="131"/>
      <c r="R293" s="132"/>
      <c r="S293" s="133"/>
      <c r="T293" s="131"/>
      <c r="U293" s="132"/>
      <c r="V293" s="133"/>
      <c r="W293" s="131"/>
      <c r="X293" s="132"/>
      <c r="Y293" s="136"/>
      <c r="Z293" s="33"/>
    </row>
    <row r="294" spans="1:26" ht="30" customHeight="1" x14ac:dyDescent="0.15">
      <c r="A294" s="25">
        <f t="shared" si="3"/>
        <v>0</v>
      </c>
      <c r="B294" s="14"/>
      <c r="C294" s="37"/>
      <c r="D294" s="139"/>
      <c r="E294" s="143"/>
      <c r="F294" s="144"/>
      <c r="G294" s="95">
        <v>4</v>
      </c>
      <c r="H294" s="147" t="s">
        <v>229</v>
      </c>
      <c r="I294" s="148"/>
      <c r="J294" s="149"/>
      <c r="K294" s="3"/>
      <c r="L294" s="131"/>
      <c r="M294" s="132"/>
      <c r="N294" s="132"/>
      <c r="O294" s="132"/>
      <c r="P294" s="133"/>
      <c r="Q294" s="131"/>
      <c r="R294" s="132"/>
      <c r="S294" s="133"/>
      <c r="T294" s="131"/>
      <c r="U294" s="132"/>
      <c r="V294" s="133"/>
      <c r="W294" s="131"/>
      <c r="X294" s="132"/>
      <c r="Y294" s="136"/>
      <c r="Z294" s="33"/>
    </row>
    <row r="295" spans="1:26" ht="30" customHeight="1" x14ac:dyDescent="0.15">
      <c r="A295" s="25">
        <f t="shared" si="3"/>
        <v>0</v>
      </c>
      <c r="B295" s="14"/>
      <c r="C295" s="37"/>
      <c r="D295" s="140"/>
      <c r="E295" s="145"/>
      <c r="F295" s="146"/>
      <c r="G295" s="104">
        <v>5</v>
      </c>
      <c r="H295" s="150" t="s">
        <v>9</v>
      </c>
      <c r="I295" s="151"/>
      <c r="J295" s="152"/>
      <c r="K295" s="7"/>
      <c r="L295" s="160"/>
      <c r="M295" s="161"/>
      <c r="N295" s="161"/>
      <c r="O295" s="161"/>
      <c r="P295" s="162"/>
      <c r="Q295" s="160"/>
      <c r="R295" s="161"/>
      <c r="S295" s="162"/>
      <c r="T295" s="160"/>
      <c r="U295" s="161"/>
      <c r="V295" s="162"/>
      <c r="W295" s="160"/>
      <c r="X295" s="161"/>
      <c r="Y295" s="163"/>
      <c r="Z295" s="33"/>
    </row>
    <row r="296" spans="1:26" ht="30" customHeight="1" x14ac:dyDescent="0.15">
      <c r="A296" s="25">
        <f t="shared" si="3"/>
        <v>0</v>
      </c>
      <c r="B296" s="14"/>
      <c r="C296" s="37"/>
      <c r="D296" s="105" t="s">
        <v>186</v>
      </c>
      <c r="E296" s="145" t="s">
        <v>187</v>
      </c>
      <c r="F296" s="146"/>
      <c r="G296" s="96">
        <v>1</v>
      </c>
      <c r="H296" s="178" t="s">
        <v>187</v>
      </c>
      <c r="I296" s="179"/>
      <c r="J296" s="180"/>
      <c r="K296" s="4"/>
      <c r="L296" s="164"/>
      <c r="M296" s="165"/>
      <c r="N296" s="165"/>
      <c r="O296" s="165"/>
      <c r="P296" s="166"/>
      <c r="Q296" s="164"/>
      <c r="R296" s="165"/>
      <c r="S296" s="166"/>
      <c r="T296" s="164"/>
      <c r="U296" s="165"/>
      <c r="V296" s="166"/>
      <c r="W296" s="164"/>
      <c r="X296" s="165"/>
      <c r="Y296" s="167"/>
      <c r="Z296" s="33"/>
    </row>
    <row r="297" spans="1:26" ht="30" customHeight="1" x14ac:dyDescent="0.15">
      <c r="A297" s="25">
        <f t="shared" si="3"/>
        <v>0</v>
      </c>
      <c r="B297" s="14"/>
      <c r="C297" s="37"/>
      <c r="D297" s="97" t="s">
        <v>188</v>
      </c>
      <c r="E297" s="171" t="s">
        <v>189</v>
      </c>
      <c r="F297" s="173"/>
      <c r="G297" s="98">
        <v>1</v>
      </c>
      <c r="H297" s="175" t="s">
        <v>189</v>
      </c>
      <c r="I297" s="176"/>
      <c r="J297" s="177"/>
      <c r="K297" s="6"/>
      <c r="L297" s="164"/>
      <c r="M297" s="165"/>
      <c r="N297" s="165"/>
      <c r="O297" s="165"/>
      <c r="P297" s="166"/>
      <c r="Q297" s="164"/>
      <c r="R297" s="165"/>
      <c r="S297" s="166"/>
      <c r="T297" s="164"/>
      <c r="U297" s="165"/>
      <c r="V297" s="166"/>
      <c r="W297" s="164"/>
      <c r="X297" s="165"/>
      <c r="Y297" s="167"/>
      <c r="Z297" s="33"/>
    </row>
    <row r="298" spans="1:26" ht="30" customHeight="1" x14ac:dyDescent="0.15">
      <c r="A298" s="25">
        <f t="shared" si="3"/>
        <v>0</v>
      </c>
      <c r="B298" s="14"/>
      <c r="C298" s="37"/>
      <c r="D298" s="99" t="s">
        <v>190</v>
      </c>
      <c r="E298" s="171" t="s">
        <v>191</v>
      </c>
      <c r="F298" s="173"/>
      <c r="G298" s="98">
        <v>1</v>
      </c>
      <c r="H298" s="175" t="s">
        <v>191</v>
      </c>
      <c r="I298" s="176"/>
      <c r="J298" s="177"/>
      <c r="K298" s="6"/>
      <c r="L298" s="164"/>
      <c r="M298" s="165"/>
      <c r="N298" s="165"/>
      <c r="O298" s="165"/>
      <c r="P298" s="166"/>
      <c r="Q298" s="164"/>
      <c r="R298" s="165"/>
      <c r="S298" s="166"/>
      <c r="T298" s="164"/>
      <c r="U298" s="165"/>
      <c r="V298" s="166"/>
      <c r="W298" s="164"/>
      <c r="X298" s="165"/>
      <c r="Y298" s="167"/>
      <c r="Z298" s="33"/>
    </row>
    <row r="299" spans="1:26" ht="30" customHeight="1" x14ac:dyDescent="0.15">
      <c r="A299" s="25">
        <f t="shared" si="3"/>
        <v>0</v>
      </c>
      <c r="B299" s="14"/>
      <c r="C299" s="37"/>
      <c r="D299" s="97" t="s">
        <v>192</v>
      </c>
      <c r="E299" s="171" t="s">
        <v>193</v>
      </c>
      <c r="F299" s="173"/>
      <c r="G299" s="98">
        <v>1</v>
      </c>
      <c r="H299" s="175" t="s">
        <v>193</v>
      </c>
      <c r="I299" s="176"/>
      <c r="J299" s="177"/>
      <c r="K299" s="6"/>
      <c r="L299" s="164"/>
      <c r="M299" s="165"/>
      <c r="N299" s="165"/>
      <c r="O299" s="165"/>
      <c r="P299" s="166"/>
      <c r="Q299" s="164"/>
      <c r="R299" s="165"/>
      <c r="S299" s="166"/>
      <c r="T299" s="164"/>
      <c r="U299" s="165"/>
      <c r="V299" s="166"/>
      <c r="W299" s="164"/>
      <c r="X299" s="165"/>
      <c r="Y299" s="167"/>
      <c r="Z299" s="33"/>
    </row>
    <row r="300" spans="1:26" ht="30" customHeight="1" x14ac:dyDescent="0.15">
      <c r="A300" s="25">
        <f t="shared" si="3"/>
        <v>0</v>
      </c>
      <c r="B300" s="14"/>
      <c r="C300" s="37"/>
      <c r="D300" s="97" t="s">
        <v>194</v>
      </c>
      <c r="E300" s="171" t="s">
        <v>195</v>
      </c>
      <c r="F300" s="173"/>
      <c r="G300" s="98">
        <v>1</v>
      </c>
      <c r="H300" s="175" t="s">
        <v>195</v>
      </c>
      <c r="I300" s="176"/>
      <c r="J300" s="177"/>
      <c r="K300" s="6"/>
      <c r="L300" s="164"/>
      <c r="M300" s="165"/>
      <c r="N300" s="165"/>
      <c r="O300" s="165"/>
      <c r="P300" s="166"/>
      <c r="Q300" s="164"/>
      <c r="R300" s="165"/>
      <c r="S300" s="166"/>
      <c r="T300" s="164"/>
      <c r="U300" s="165"/>
      <c r="V300" s="166"/>
      <c r="W300" s="164"/>
      <c r="X300" s="165"/>
      <c r="Y300" s="167"/>
      <c r="Z300" s="33"/>
    </row>
    <row r="301" spans="1:26" ht="30" customHeight="1" x14ac:dyDescent="0.15">
      <c r="A301" s="25">
        <f t="shared" si="3"/>
        <v>0</v>
      </c>
      <c r="B301" s="14"/>
      <c r="C301" s="37"/>
      <c r="D301" s="105" t="s">
        <v>196</v>
      </c>
      <c r="E301" s="145" t="s">
        <v>197</v>
      </c>
      <c r="F301" s="146"/>
      <c r="G301" s="96">
        <v>1</v>
      </c>
      <c r="H301" s="178" t="s">
        <v>197</v>
      </c>
      <c r="I301" s="179"/>
      <c r="J301" s="180"/>
      <c r="K301" s="4"/>
      <c r="L301" s="164"/>
      <c r="M301" s="165"/>
      <c r="N301" s="165"/>
      <c r="O301" s="165"/>
      <c r="P301" s="166"/>
      <c r="Q301" s="164"/>
      <c r="R301" s="165"/>
      <c r="S301" s="166"/>
      <c r="T301" s="164"/>
      <c r="U301" s="165"/>
      <c r="V301" s="166"/>
      <c r="W301" s="164"/>
      <c r="X301" s="165"/>
      <c r="Y301" s="167"/>
      <c r="Z301" s="33"/>
    </row>
    <row r="302" spans="1:26" ht="30" customHeight="1" x14ac:dyDescent="0.15">
      <c r="A302" s="25">
        <f t="shared" si="3"/>
        <v>0</v>
      </c>
      <c r="B302" s="14"/>
      <c r="C302" s="37"/>
      <c r="D302" s="139" t="s">
        <v>198</v>
      </c>
      <c r="E302" s="143" t="s">
        <v>199</v>
      </c>
      <c r="F302" s="144"/>
      <c r="G302" s="95">
        <v>1</v>
      </c>
      <c r="H302" s="153" t="s">
        <v>230</v>
      </c>
      <c r="I302" s="154"/>
      <c r="J302" s="155"/>
      <c r="K302" s="3"/>
      <c r="L302" s="128"/>
      <c r="M302" s="129"/>
      <c r="N302" s="129"/>
      <c r="O302" s="129"/>
      <c r="P302" s="156"/>
      <c r="Q302" s="128"/>
      <c r="R302" s="129"/>
      <c r="S302" s="156"/>
      <c r="T302" s="128"/>
      <c r="U302" s="129"/>
      <c r="V302" s="156"/>
      <c r="W302" s="128"/>
      <c r="X302" s="129"/>
      <c r="Y302" s="130"/>
      <c r="Z302" s="33"/>
    </row>
    <row r="303" spans="1:26" ht="30" customHeight="1" x14ac:dyDescent="0.15">
      <c r="A303" s="25">
        <f t="shared" si="3"/>
        <v>0</v>
      </c>
      <c r="B303" s="14"/>
      <c r="C303" s="37"/>
      <c r="D303" s="140"/>
      <c r="E303" s="145"/>
      <c r="F303" s="146"/>
      <c r="G303" s="104">
        <v>2</v>
      </c>
      <c r="H303" s="150" t="s">
        <v>231</v>
      </c>
      <c r="I303" s="151"/>
      <c r="J303" s="152"/>
      <c r="K303" s="7"/>
      <c r="L303" s="160"/>
      <c r="M303" s="161"/>
      <c r="N303" s="161"/>
      <c r="O303" s="161"/>
      <c r="P303" s="162"/>
      <c r="Q303" s="160"/>
      <c r="R303" s="161"/>
      <c r="S303" s="162"/>
      <c r="T303" s="160"/>
      <c r="U303" s="161"/>
      <c r="V303" s="162"/>
      <c r="W303" s="160"/>
      <c r="X303" s="161"/>
      <c r="Y303" s="163"/>
      <c r="Z303" s="33"/>
    </row>
    <row r="304" spans="1:26" ht="30" customHeight="1" x14ac:dyDescent="0.15">
      <c r="A304" s="25">
        <f t="shared" si="3"/>
        <v>0</v>
      </c>
      <c r="B304" s="14"/>
      <c r="C304" s="37"/>
      <c r="D304" s="105" t="s">
        <v>200</v>
      </c>
      <c r="E304" s="145" t="s">
        <v>201</v>
      </c>
      <c r="F304" s="146"/>
      <c r="G304" s="96">
        <v>1</v>
      </c>
      <c r="H304" s="178" t="s">
        <v>201</v>
      </c>
      <c r="I304" s="179"/>
      <c r="J304" s="180"/>
      <c r="K304" s="4"/>
      <c r="L304" s="164"/>
      <c r="M304" s="165"/>
      <c r="N304" s="165"/>
      <c r="O304" s="165"/>
      <c r="P304" s="166"/>
      <c r="Q304" s="164"/>
      <c r="R304" s="165"/>
      <c r="S304" s="166"/>
      <c r="T304" s="164"/>
      <c r="U304" s="165"/>
      <c r="V304" s="166"/>
      <c r="W304" s="164"/>
      <c r="X304" s="165"/>
      <c r="Y304" s="167"/>
      <c r="Z304" s="33"/>
    </row>
    <row r="305" spans="1:26" ht="30" customHeight="1" x14ac:dyDescent="0.15">
      <c r="A305" s="25">
        <f t="shared" si="3"/>
        <v>0</v>
      </c>
      <c r="B305" s="14"/>
      <c r="C305" s="37"/>
      <c r="D305" s="105" t="s">
        <v>202</v>
      </c>
      <c r="E305" s="145" t="s">
        <v>203</v>
      </c>
      <c r="F305" s="146"/>
      <c r="G305" s="96">
        <v>1</v>
      </c>
      <c r="H305" s="178" t="s">
        <v>232</v>
      </c>
      <c r="I305" s="179"/>
      <c r="J305" s="180"/>
      <c r="K305" s="4"/>
      <c r="L305" s="164"/>
      <c r="M305" s="165"/>
      <c r="N305" s="165"/>
      <c r="O305" s="165"/>
      <c r="P305" s="166"/>
      <c r="Q305" s="164"/>
      <c r="R305" s="165"/>
      <c r="S305" s="166"/>
      <c r="T305" s="164"/>
      <c r="U305" s="165"/>
      <c r="V305" s="166"/>
      <c r="W305" s="164"/>
      <c r="X305" s="165"/>
      <c r="Y305" s="167"/>
      <c r="Z305" s="33"/>
    </row>
    <row r="306" spans="1:26" ht="30" customHeight="1" x14ac:dyDescent="0.15">
      <c r="A306" s="25">
        <f t="shared" si="3"/>
        <v>0</v>
      </c>
      <c r="B306" s="14"/>
      <c r="C306" s="37"/>
      <c r="D306" s="102" t="s">
        <v>204</v>
      </c>
      <c r="E306" s="145" t="s">
        <v>132</v>
      </c>
      <c r="F306" s="146"/>
      <c r="G306" s="106">
        <v>1</v>
      </c>
      <c r="H306" s="153" t="s">
        <v>9</v>
      </c>
      <c r="I306" s="154"/>
      <c r="J306" s="155"/>
      <c r="K306" s="5"/>
      <c r="L306" s="164"/>
      <c r="M306" s="165"/>
      <c r="N306" s="165"/>
      <c r="O306" s="165"/>
      <c r="P306" s="166"/>
      <c r="Q306" s="164"/>
      <c r="R306" s="165"/>
      <c r="S306" s="166"/>
      <c r="T306" s="164"/>
      <c r="U306" s="165"/>
      <c r="V306" s="166"/>
      <c r="W306" s="164"/>
      <c r="X306" s="165"/>
      <c r="Y306" s="167"/>
      <c r="Z306" s="33"/>
    </row>
    <row r="307" spans="1:26" ht="20.100000000000001" customHeight="1" x14ac:dyDescent="0.15">
      <c r="B307" s="78"/>
      <c r="D307" s="103"/>
      <c r="E307" s="103"/>
      <c r="F307" s="103"/>
      <c r="G307" s="103"/>
      <c r="H307" s="103"/>
      <c r="I307" s="103"/>
      <c r="J307" s="103"/>
      <c r="K307" s="103"/>
      <c r="L307" s="103"/>
      <c r="M307" s="103"/>
      <c r="N307" s="103"/>
      <c r="O307" s="103"/>
      <c r="P307" s="103"/>
      <c r="Q307" s="103"/>
      <c r="R307" s="103"/>
      <c r="S307" s="103"/>
      <c r="T307" s="103"/>
      <c r="U307" s="103"/>
      <c r="V307" s="103"/>
      <c r="W307" s="103"/>
      <c r="X307" s="103"/>
      <c r="Y307" s="103"/>
      <c r="Z307" s="78"/>
    </row>
    <row r="308" spans="1:26" ht="20.100000000000001" customHeight="1" x14ac:dyDescent="0.15">
      <c r="B308" s="78"/>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107"/>
    </row>
  </sheetData>
  <sheetProtection algorithmName="SHA-512" hashValue="cg0ryCPNWcSO4VWvUeJIiEbIeYidCzjK5Gp8/yA2njsyts9g8jUhcE6nVksihlx8hi+dYCUL/FQvtAsqYUY+9g==" saltValue="AImCm14z0tT+eQoyfBbJmA==" spinCount="100000" sheet="1" objects="1" scenarios="1"/>
  <dataConsolidate/>
  <mergeCells count="695">
    <mergeCell ref="H306:J306"/>
    <mergeCell ref="E299:F299"/>
    <mergeCell ref="E300:F300"/>
    <mergeCell ref="E301:F301"/>
    <mergeCell ref="D302:D303"/>
    <mergeCell ref="E302:F303"/>
    <mergeCell ref="E304:F304"/>
    <mergeCell ref="E305:F305"/>
    <mergeCell ref="E306:F306"/>
    <mergeCell ref="D267:D274"/>
    <mergeCell ref="E267:F274"/>
    <mergeCell ref="E275:F290"/>
    <mergeCell ref="D275:D290"/>
    <mergeCell ref="H268:J268"/>
    <mergeCell ref="H269:J269"/>
    <mergeCell ref="H270:J270"/>
    <mergeCell ref="H271:J271"/>
    <mergeCell ref="H272:J272"/>
    <mergeCell ref="H273:J273"/>
    <mergeCell ref="H274:J274"/>
    <mergeCell ref="H275:J275"/>
    <mergeCell ref="H276:J276"/>
    <mergeCell ref="H284:J284"/>
    <mergeCell ref="H285:J285"/>
    <mergeCell ref="H286:J286"/>
    <mergeCell ref="H287:J287"/>
    <mergeCell ref="H288:J288"/>
    <mergeCell ref="H289:J289"/>
    <mergeCell ref="H290:J290"/>
    <mergeCell ref="H283:J283"/>
    <mergeCell ref="E262:F262"/>
    <mergeCell ref="E263:F263"/>
    <mergeCell ref="H267:J267"/>
    <mergeCell ref="H277:J277"/>
    <mergeCell ref="H278:J278"/>
    <mergeCell ref="H279:J279"/>
    <mergeCell ref="H280:J280"/>
    <mergeCell ref="H281:J281"/>
    <mergeCell ref="H282:J282"/>
    <mergeCell ref="H262:J262"/>
    <mergeCell ref="H263:J263"/>
    <mergeCell ref="H298:J298"/>
    <mergeCell ref="H299:J299"/>
    <mergeCell ref="H300:J300"/>
    <mergeCell ref="H301:J301"/>
    <mergeCell ref="H302:J302"/>
    <mergeCell ref="H303:J303"/>
    <mergeCell ref="H304:J304"/>
    <mergeCell ref="H305:J305"/>
    <mergeCell ref="D291:D295"/>
    <mergeCell ref="E291:F295"/>
    <mergeCell ref="E296:F296"/>
    <mergeCell ref="E297:F297"/>
    <mergeCell ref="E298:F298"/>
    <mergeCell ref="H291:J291"/>
    <mergeCell ref="H292:J292"/>
    <mergeCell ref="H293:J293"/>
    <mergeCell ref="H294:J294"/>
    <mergeCell ref="H295:J295"/>
    <mergeCell ref="H296:J296"/>
    <mergeCell ref="H297:J297"/>
    <mergeCell ref="T305:V305"/>
    <mergeCell ref="W305:Y305"/>
    <mergeCell ref="L306:P306"/>
    <mergeCell ref="Q306:S306"/>
    <mergeCell ref="T306:V306"/>
    <mergeCell ref="W306:Y306"/>
    <mergeCell ref="L302:P302"/>
    <mergeCell ref="Q302:S302"/>
    <mergeCell ref="T302:V302"/>
    <mergeCell ref="W302:Y302"/>
    <mergeCell ref="L303:P303"/>
    <mergeCell ref="Q303:S303"/>
    <mergeCell ref="T303:V303"/>
    <mergeCell ref="W303:Y303"/>
    <mergeCell ref="L304:P304"/>
    <mergeCell ref="Q304:S304"/>
    <mergeCell ref="T304:V304"/>
    <mergeCell ref="W304:Y304"/>
    <mergeCell ref="L305:P305"/>
    <mergeCell ref="Q305:S305"/>
    <mergeCell ref="T299:V299"/>
    <mergeCell ref="W299:Y299"/>
    <mergeCell ref="L300:P300"/>
    <mergeCell ref="Q300:S300"/>
    <mergeCell ref="T300:V300"/>
    <mergeCell ref="W300:Y300"/>
    <mergeCell ref="L301:P301"/>
    <mergeCell ref="Q301:S301"/>
    <mergeCell ref="T301:V301"/>
    <mergeCell ref="W301:Y301"/>
    <mergeCell ref="L299:P299"/>
    <mergeCell ref="Q299:S299"/>
    <mergeCell ref="T296:V296"/>
    <mergeCell ref="W296:Y296"/>
    <mergeCell ref="L297:P297"/>
    <mergeCell ref="Q297:S297"/>
    <mergeCell ref="T297:V297"/>
    <mergeCell ref="W297:Y297"/>
    <mergeCell ref="L298:P298"/>
    <mergeCell ref="Q298:S298"/>
    <mergeCell ref="T298:V298"/>
    <mergeCell ref="W298:Y298"/>
    <mergeCell ref="L296:P296"/>
    <mergeCell ref="Q296:S296"/>
    <mergeCell ref="T293:V293"/>
    <mergeCell ref="W293:Y293"/>
    <mergeCell ref="L294:P294"/>
    <mergeCell ref="Q294:S294"/>
    <mergeCell ref="T294:V294"/>
    <mergeCell ref="W294:Y294"/>
    <mergeCell ref="L295:P295"/>
    <mergeCell ref="Q295:S295"/>
    <mergeCell ref="T295:V295"/>
    <mergeCell ref="W295:Y295"/>
    <mergeCell ref="L293:P293"/>
    <mergeCell ref="Q293:S293"/>
    <mergeCell ref="L290:P290"/>
    <mergeCell ref="Q290:S290"/>
    <mergeCell ref="T290:V290"/>
    <mergeCell ref="W290:Y290"/>
    <mergeCell ref="L291:P291"/>
    <mergeCell ref="Q291:S291"/>
    <mergeCell ref="T291:V291"/>
    <mergeCell ref="W291:Y291"/>
    <mergeCell ref="L292:P292"/>
    <mergeCell ref="Q292:S292"/>
    <mergeCell ref="T292:V292"/>
    <mergeCell ref="W292:Y292"/>
    <mergeCell ref="L287:P287"/>
    <mergeCell ref="Q287:S287"/>
    <mergeCell ref="T287:V287"/>
    <mergeCell ref="W287:Y287"/>
    <mergeCell ref="L288:P288"/>
    <mergeCell ref="Q288:S288"/>
    <mergeCell ref="T288:V288"/>
    <mergeCell ref="W288:Y288"/>
    <mergeCell ref="L289:P289"/>
    <mergeCell ref="Q289:S289"/>
    <mergeCell ref="T289:V289"/>
    <mergeCell ref="W289:Y289"/>
    <mergeCell ref="L284:P284"/>
    <mergeCell ref="Q284:S284"/>
    <mergeCell ref="T284:V284"/>
    <mergeCell ref="W284:Y284"/>
    <mergeCell ref="L285:P285"/>
    <mergeCell ref="Q285:S285"/>
    <mergeCell ref="T285:V285"/>
    <mergeCell ref="W285:Y285"/>
    <mergeCell ref="L286:P286"/>
    <mergeCell ref="Q286:S286"/>
    <mergeCell ref="T286:V286"/>
    <mergeCell ref="W286:Y286"/>
    <mergeCell ref="L281:P281"/>
    <mergeCell ref="Q281:S281"/>
    <mergeCell ref="T281:V281"/>
    <mergeCell ref="W281:Y281"/>
    <mergeCell ref="L282:P282"/>
    <mergeCell ref="Q282:S282"/>
    <mergeCell ref="T282:V282"/>
    <mergeCell ref="W282:Y282"/>
    <mergeCell ref="L283:P283"/>
    <mergeCell ref="Q283:S283"/>
    <mergeCell ref="T283:V283"/>
    <mergeCell ref="W283:Y283"/>
    <mergeCell ref="L278:P278"/>
    <mergeCell ref="Q278:S278"/>
    <mergeCell ref="T278:V278"/>
    <mergeCell ref="W278:Y278"/>
    <mergeCell ref="L279:P279"/>
    <mergeCell ref="Q279:S279"/>
    <mergeCell ref="T279:V279"/>
    <mergeCell ref="W279:Y279"/>
    <mergeCell ref="L280:P280"/>
    <mergeCell ref="Q280:S280"/>
    <mergeCell ref="T280:V280"/>
    <mergeCell ref="W280:Y280"/>
    <mergeCell ref="L275:P275"/>
    <mergeCell ref="Q275:S275"/>
    <mergeCell ref="T275:V275"/>
    <mergeCell ref="W275:Y275"/>
    <mergeCell ref="L276:P276"/>
    <mergeCell ref="Q276:S276"/>
    <mergeCell ref="T276:V276"/>
    <mergeCell ref="W276:Y276"/>
    <mergeCell ref="L277:P277"/>
    <mergeCell ref="Q277:S277"/>
    <mergeCell ref="T277:V277"/>
    <mergeCell ref="W277:Y277"/>
    <mergeCell ref="L272:P272"/>
    <mergeCell ref="Q272:S272"/>
    <mergeCell ref="T272:V272"/>
    <mergeCell ref="W272:Y272"/>
    <mergeCell ref="L273:P273"/>
    <mergeCell ref="Q273:S273"/>
    <mergeCell ref="T273:V273"/>
    <mergeCell ref="W273:Y273"/>
    <mergeCell ref="L274:P274"/>
    <mergeCell ref="Q274:S274"/>
    <mergeCell ref="T274:V274"/>
    <mergeCell ref="W274:Y274"/>
    <mergeCell ref="L269:P269"/>
    <mergeCell ref="Q269:S269"/>
    <mergeCell ref="T269:V269"/>
    <mergeCell ref="W269:Y269"/>
    <mergeCell ref="L270:P270"/>
    <mergeCell ref="Q270:S270"/>
    <mergeCell ref="T270:V270"/>
    <mergeCell ref="W270:Y270"/>
    <mergeCell ref="L271:P271"/>
    <mergeCell ref="Q271:S271"/>
    <mergeCell ref="T271:V271"/>
    <mergeCell ref="W271:Y271"/>
    <mergeCell ref="W267:Y267"/>
    <mergeCell ref="L266:P266"/>
    <mergeCell ref="Q266:S266"/>
    <mergeCell ref="T266:V266"/>
    <mergeCell ref="W266:Y266"/>
    <mergeCell ref="L268:P268"/>
    <mergeCell ref="Q268:S268"/>
    <mergeCell ref="T268:V268"/>
    <mergeCell ref="W268:Y268"/>
    <mergeCell ref="L267:P267"/>
    <mergeCell ref="Q267:S267"/>
    <mergeCell ref="T267:V267"/>
    <mergeCell ref="D246:D248"/>
    <mergeCell ref="E246:F248"/>
    <mergeCell ref="D249:D254"/>
    <mergeCell ref="E249:F254"/>
    <mergeCell ref="D255:D257"/>
    <mergeCell ref="E255:F257"/>
    <mergeCell ref="E258:F258"/>
    <mergeCell ref="E259:F259"/>
    <mergeCell ref="D260:D261"/>
    <mergeCell ref="E260:F261"/>
    <mergeCell ref="D242:D245"/>
    <mergeCell ref="E242:F245"/>
    <mergeCell ref="D223:D224"/>
    <mergeCell ref="H261:J261"/>
    <mergeCell ref="H252:J252"/>
    <mergeCell ref="H253:J253"/>
    <mergeCell ref="H254:J254"/>
    <mergeCell ref="H255:J255"/>
    <mergeCell ref="H256:J256"/>
    <mergeCell ref="H257:J257"/>
    <mergeCell ref="H258:J258"/>
    <mergeCell ref="E223:F224"/>
    <mergeCell ref="H259:J259"/>
    <mergeCell ref="H260:J260"/>
    <mergeCell ref="H243:J243"/>
    <mergeCell ref="H244:J244"/>
    <mergeCell ref="H245:J245"/>
    <mergeCell ref="H246:J246"/>
    <mergeCell ref="H247:J247"/>
    <mergeCell ref="H248:J248"/>
    <mergeCell ref="H249:J249"/>
    <mergeCell ref="H250:J250"/>
    <mergeCell ref="H251:J251"/>
    <mergeCell ref="H234:J234"/>
    <mergeCell ref="H196:J196"/>
    <mergeCell ref="H197:J197"/>
    <mergeCell ref="T209:V209"/>
    <mergeCell ref="W209:Y209"/>
    <mergeCell ref="D225:D229"/>
    <mergeCell ref="E225:F229"/>
    <mergeCell ref="D230:D237"/>
    <mergeCell ref="E230:F237"/>
    <mergeCell ref="D238:D241"/>
    <mergeCell ref="E238:F241"/>
    <mergeCell ref="H235:J235"/>
    <mergeCell ref="H236:J236"/>
    <mergeCell ref="H237:J237"/>
    <mergeCell ref="D197:D201"/>
    <mergeCell ref="E197:F201"/>
    <mergeCell ref="D202:D206"/>
    <mergeCell ref="E202:F206"/>
    <mergeCell ref="D207:D210"/>
    <mergeCell ref="E207:F210"/>
    <mergeCell ref="H207:J207"/>
    <mergeCell ref="H208:J208"/>
    <mergeCell ref="H209:J209"/>
    <mergeCell ref="H210:J210"/>
    <mergeCell ref="E211:F211"/>
    <mergeCell ref="E212:F212"/>
    <mergeCell ref="D213:D214"/>
    <mergeCell ref="E213:F214"/>
    <mergeCell ref="E215:F215"/>
    <mergeCell ref="D216:D220"/>
    <mergeCell ref="E216:F220"/>
    <mergeCell ref="D221:D222"/>
    <mergeCell ref="E221:F222"/>
    <mergeCell ref="H238:J238"/>
    <mergeCell ref="H216:J216"/>
    <mergeCell ref="H217:J217"/>
    <mergeCell ref="H218:J218"/>
    <mergeCell ref="H219:J219"/>
    <mergeCell ref="H220:J220"/>
    <mergeCell ref="H221:J221"/>
    <mergeCell ref="H222:J222"/>
    <mergeCell ref="H223:J223"/>
    <mergeCell ref="H224:J224"/>
    <mergeCell ref="H239:J239"/>
    <mergeCell ref="H240:J240"/>
    <mergeCell ref="H241:J241"/>
    <mergeCell ref="H242:J242"/>
    <mergeCell ref="H225:J225"/>
    <mergeCell ref="H226:J226"/>
    <mergeCell ref="H227:J227"/>
    <mergeCell ref="H228:J228"/>
    <mergeCell ref="H229:J229"/>
    <mergeCell ref="H230:J230"/>
    <mergeCell ref="H231:J231"/>
    <mergeCell ref="H232:J232"/>
    <mergeCell ref="H233:J233"/>
    <mergeCell ref="H211:J211"/>
    <mergeCell ref="H212:J212"/>
    <mergeCell ref="H213:J213"/>
    <mergeCell ref="H214:J214"/>
    <mergeCell ref="H215:J215"/>
    <mergeCell ref="H198:J198"/>
    <mergeCell ref="H199:J199"/>
    <mergeCell ref="H200:J200"/>
    <mergeCell ref="H201:J201"/>
    <mergeCell ref="H202:J202"/>
    <mergeCell ref="H203:J203"/>
    <mergeCell ref="H204:J204"/>
    <mergeCell ref="H205:J205"/>
    <mergeCell ref="H206:J206"/>
    <mergeCell ref="T261:V261"/>
    <mergeCell ref="W261:Y261"/>
    <mergeCell ref="L262:P262"/>
    <mergeCell ref="Q262:S262"/>
    <mergeCell ref="T262:V262"/>
    <mergeCell ref="W262:Y262"/>
    <mergeCell ref="L263:P263"/>
    <mergeCell ref="Q263:S263"/>
    <mergeCell ref="T263:V263"/>
    <mergeCell ref="W263:Y263"/>
    <mergeCell ref="L261:P261"/>
    <mergeCell ref="Q261:S261"/>
    <mergeCell ref="L256:P256"/>
    <mergeCell ref="Q256:S256"/>
    <mergeCell ref="T256:V256"/>
    <mergeCell ref="W256:Y256"/>
    <mergeCell ref="L257:P257"/>
    <mergeCell ref="Q257:S257"/>
    <mergeCell ref="T257:V257"/>
    <mergeCell ref="W257:Y257"/>
    <mergeCell ref="L258:P258"/>
    <mergeCell ref="Q258:S258"/>
    <mergeCell ref="T258:V258"/>
    <mergeCell ref="W258:Y258"/>
    <mergeCell ref="L251:P251"/>
    <mergeCell ref="Q251:S251"/>
    <mergeCell ref="T251:V251"/>
    <mergeCell ref="W251:Y251"/>
    <mergeCell ref="L252:P252"/>
    <mergeCell ref="Q252:S252"/>
    <mergeCell ref="T252:V252"/>
    <mergeCell ref="W252:Y252"/>
    <mergeCell ref="L253:P253"/>
    <mergeCell ref="Q253:S253"/>
    <mergeCell ref="T253:V253"/>
    <mergeCell ref="W253:Y253"/>
    <mergeCell ref="L248:P248"/>
    <mergeCell ref="Q248:S248"/>
    <mergeCell ref="T248:V248"/>
    <mergeCell ref="W248:Y248"/>
    <mergeCell ref="Q243:S243"/>
    <mergeCell ref="T243:V243"/>
    <mergeCell ref="W243:Y243"/>
    <mergeCell ref="L244:P244"/>
    <mergeCell ref="Q244:S244"/>
    <mergeCell ref="T244:V244"/>
    <mergeCell ref="W244:Y244"/>
    <mergeCell ref="L225:P225"/>
    <mergeCell ref="Q225:S225"/>
    <mergeCell ref="T225:V225"/>
    <mergeCell ref="Q241:S241"/>
    <mergeCell ref="T241:V241"/>
    <mergeCell ref="W241:Y241"/>
    <mergeCell ref="L242:P242"/>
    <mergeCell ref="Q242:S242"/>
    <mergeCell ref="T242:V242"/>
    <mergeCell ref="W242:Y242"/>
    <mergeCell ref="L226:P226"/>
    <mergeCell ref="Q226:S226"/>
    <mergeCell ref="T226:V226"/>
    <mergeCell ref="W226:Y226"/>
    <mergeCell ref="L232:P232"/>
    <mergeCell ref="Q232:S232"/>
    <mergeCell ref="T232:V232"/>
    <mergeCell ref="W232:Y232"/>
    <mergeCell ref="L229:P229"/>
    <mergeCell ref="Q229:S229"/>
    <mergeCell ref="T229:V229"/>
    <mergeCell ref="W229:Y229"/>
    <mergeCell ref="L230:P230"/>
    <mergeCell ref="Q230:S230"/>
    <mergeCell ref="T202:V202"/>
    <mergeCell ref="W202:Y202"/>
    <mergeCell ref="L203:P203"/>
    <mergeCell ref="Q203:S203"/>
    <mergeCell ref="T203:V203"/>
    <mergeCell ref="W203:Y203"/>
    <mergeCell ref="L217:P217"/>
    <mergeCell ref="Q217:S217"/>
    <mergeCell ref="T217:V217"/>
    <mergeCell ref="W217:Y217"/>
    <mergeCell ref="L214:P214"/>
    <mergeCell ref="Q214:S214"/>
    <mergeCell ref="T214:V214"/>
    <mergeCell ref="W214:Y214"/>
    <mergeCell ref="L215:P215"/>
    <mergeCell ref="Q215:S215"/>
    <mergeCell ref="T215:V215"/>
    <mergeCell ref="W215:Y215"/>
    <mergeCell ref="L204:P204"/>
    <mergeCell ref="Q204:S204"/>
    <mergeCell ref="T204:V204"/>
    <mergeCell ref="W204:Y204"/>
    <mergeCell ref="L205:P205"/>
    <mergeCell ref="Q205:S205"/>
    <mergeCell ref="L196:P196"/>
    <mergeCell ref="Q196:S196"/>
    <mergeCell ref="T196:V196"/>
    <mergeCell ref="W196:Y196"/>
    <mergeCell ref="L201:P201"/>
    <mergeCell ref="Q201:S201"/>
    <mergeCell ref="T201:V201"/>
    <mergeCell ref="W201:Y201"/>
    <mergeCell ref="L199:P199"/>
    <mergeCell ref="Q199:S199"/>
    <mergeCell ref="T199:V199"/>
    <mergeCell ref="W199:Y199"/>
    <mergeCell ref="L200:P200"/>
    <mergeCell ref="Q200:S200"/>
    <mergeCell ref="T200:V200"/>
    <mergeCell ref="W200:Y200"/>
    <mergeCell ref="L254:P254"/>
    <mergeCell ref="Q254:S254"/>
    <mergeCell ref="T254:V254"/>
    <mergeCell ref="W254:Y254"/>
    <mergeCell ref="L255:P255"/>
    <mergeCell ref="Q255:S255"/>
    <mergeCell ref="T255:V255"/>
    <mergeCell ref="W255:Y255"/>
    <mergeCell ref="L206:P206"/>
    <mergeCell ref="Q206:S206"/>
    <mergeCell ref="T206:V206"/>
    <mergeCell ref="W206:Y206"/>
    <mergeCell ref="L207:P207"/>
    <mergeCell ref="Q207:S207"/>
    <mergeCell ref="T207:V207"/>
    <mergeCell ref="W207:Y207"/>
    <mergeCell ref="L208:P208"/>
    <mergeCell ref="Q208:S208"/>
    <mergeCell ref="T208:V208"/>
    <mergeCell ref="W208:Y208"/>
    <mergeCell ref="L209:P209"/>
    <mergeCell ref="Q209:S209"/>
    <mergeCell ref="L243:P243"/>
    <mergeCell ref="L218:P218"/>
    <mergeCell ref="L260:P260"/>
    <mergeCell ref="Q260:S260"/>
    <mergeCell ref="T260:V260"/>
    <mergeCell ref="W260:Y260"/>
    <mergeCell ref="L245:P245"/>
    <mergeCell ref="Q245:S245"/>
    <mergeCell ref="T245:V245"/>
    <mergeCell ref="W245:Y245"/>
    <mergeCell ref="L246:P246"/>
    <mergeCell ref="Q246:S246"/>
    <mergeCell ref="T246:V246"/>
    <mergeCell ref="W246:Y246"/>
    <mergeCell ref="L247:P247"/>
    <mergeCell ref="Q247:S247"/>
    <mergeCell ref="T247:V247"/>
    <mergeCell ref="W247:Y247"/>
    <mergeCell ref="L249:P249"/>
    <mergeCell ref="Q249:S249"/>
    <mergeCell ref="T249:V249"/>
    <mergeCell ref="W249:Y249"/>
    <mergeCell ref="L250:P250"/>
    <mergeCell ref="Q250:S250"/>
    <mergeCell ref="T250:V250"/>
    <mergeCell ref="W250:Y250"/>
    <mergeCell ref="W239:Y239"/>
    <mergeCell ref="L188:P188"/>
    <mergeCell ref="Q188:S188"/>
    <mergeCell ref="T188:V188"/>
    <mergeCell ref="W188:Y188"/>
    <mergeCell ref="L259:P259"/>
    <mergeCell ref="Q259:S259"/>
    <mergeCell ref="T259:V259"/>
    <mergeCell ref="W259:Y259"/>
    <mergeCell ref="L191:P191"/>
    <mergeCell ref="Q191:S191"/>
    <mergeCell ref="T191:V191"/>
    <mergeCell ref="W191:Y191"/>
    <mergeCell ref="L192:P192"/>
    <mergeCell ref="Q192:S192"/>
    <mergeCell ref="T192:V192"/>
    <mergeCell ref="W192:Y192"/>
    <mergeCell ref="L193:P193"/>
    <mergeCell ref="Q193:S193"/>
    <mergeCell ref="T193:V193"/>
    <mergeCell ref="W193:Y193"/>
    <mergeCell ref="L194:P194"/>
    <mergeCell ref="Q194:S194"/>
    <mergeCell ref="T194:V194"/>
    <mergeCell ref="L240:P240"/>
    <mergeCell ref="Q240:S240"/>
    <mergeCell ref="T240:V240"/>
    <mergeCell ref="W240:Y240"/>
    <mergeCell ref="L241:P241"/>
    <mergeCell ref="L235:P235"/>
    <mergeCell ref="Q235:S235"/>
    <mergeCell ref="T235:V235"/>
    <mergeCell ref="W235:Y235"/>
    <mergeCell ref="L236:P236"/>
    <mergeCell ref="Q236:S236"/>
    <mergeCell ref="T236:V236"/>
    <mergeCell ref="W236:Y236"/>
    <mergeCell ref="L237:P237"/>
    <mergeCell ref="Q237:S237"/>
    <mergeCell ref="T237:V237"/>
    <mergeCell ref="W237:Y237"/>
    <mergeCell ref="L238:P238"/>
    <mergeCell ref="Q238:S238"/>
    <mergeCell ref="T238:V238"/>
    <mergeCell ref="W238:Y238"/>
    <mergeCell ref="L239:P239"/>
    <mergeCell ref="Q239:S239"/>
    <mergeCell ref="T239:V239"/>
    <mergeCell ref="L234:P234"/>
    <mergeCell ref="Q234:S234"/>
    <mergeCell ref="T234:V234"/>
    <mergeCell ref="W234:Y234"/>
    <mergeCell ref="L227:P227"/>
    <mergeCell ref="Q227:S227"/>
    <mergeCell ref="T227:V227"/>
    <mergeCell ref="W227:Y227"/>
    <mergeCell ref="L228:P228"/>
    <mergeCell ref="Q228:S228"/>
    <mergeCell ref="T228:V228"/>
    <mergeCell ref="W228:Y228"/>
    <mergeCell ref="L233:P233"/>
    <mergeCell ref="Q233:S233"/>
    <mergeCell ref="T233:V233"/>
    <mergeCell ref="W233:Y233"/>
    <mergeCell ref="T230:V230"/>
    <mergeCell ref="W230:Y230"/>
    <mergeCell ref="L231:P231"/>
    <mergeCell ref="Q231:S231"/>
    <mergeCell ref="T231:V231"/>
    <mergeCell ref="W231:Y231"/>
    <mergeCell ref="W225:Y225"/>
    <mergeCell ref="L219:P219"/>
    <mergeCell ref="Q219:S219"/>
    <mergeCell ref="T219:V219"/>
    <mergeCell ref="W219:Y219"/>
    <mergeCell ref="L220:P220"/>
    <mergeCell ref="Q220:S220"/>
    <mergeCell ref="T220:V220"/>
    <mergeCell ref="W220:Y220"/>
    <mergeCell ref="Q224:S224"/>
    <mergeCell ref="T224:V224"/>
    <mergeCell ref="W224:Y224"/>
    <mergeCell ref="L221:P221"/>
    <mergeCell ref="Q221:S221"/>
    <mergeCell ref="T221:V221"/>
    <mergeCell ref="W221:Y221"/>
    <mergeCell ref="L222:P222"/>
    <mergeCell ref="Q222:S222"/>
    <mergeCell ref="T222:V222"/>
    <mergeCell ref="W222:Y222"/>
    <mergeCell ref="L223:P223"/>
    <mergeCell ref="Q223:S223"/>
    <mergeCell ref="T223:V223"/>
    <mergeCell ref="W223:Y223"/>
    <mergeCell ref="Q218:S218"/>
    <mergeCell ref="T218:V218"/>
    <mergeCell ref="W218:Y218"/>
    <mergeCell ref="L224:P224"/>
    <mergeCell ref="L210:P210"/>
    <mergeCell ref="Q210:S210"/>
    <mergeCell ref="T210:V210"/>
    <mergeCell ref="W210:Y210"/>
    <mergeCell ref="L211:P211"/>
    <mergeCell ref="Q211:S211"/>
    <mergeCell ref="T211:V211"/>
    <mergeCell ref="W211:Y211"/>
    <mergeCell ref="L213:P213"/>
    <mergeCell ref="Q213:S213"/>
    <mergeCell ref="T213:V213"/>
    <mergeCell ref="W213:Y213"/>
    <mergeCell ref="L216:P216"/>
    <mergeCell ref="Q216:S216"/>
    <mergeCell ref="T216:V216"/>
    <mergeCell ref="W216:Y216"/>
    <mergeCell ref="L212:P212"/>
    <mergeCell ref="Q212:S212"/>
    <mergeCell ref="T212:V212"/>
    <mergeCell ref="W212:Y212"/>
    <mergeCell ref="T205:V205"/>
    <mergeCell ref="W205:Y205"/>
    <mergeCell ref="I169:Y169"/>
    <mergeCell ref="C181:I181"/>
    <mergeCell ref="L197:P197"/>
    <mergeCell ref="Q197:S197"/>
    <mergeCell ref="T197:V197"/>
    <mergeCell ref="W197:Y197"/>
    <mergeCell ref="L198:P198"/>
    <mergeCell ref="Q198:S198"/>
    <mergeCell ref="T198:V198"/>
    <mergeCell ref="W198:Y198"/>
    <mergeCell ref="E189:F193"/>
    <mergeCell ref="H189:J189"/>
    <mergeCell ref="L189:P189"/>
    <mergeCell ref="Q189:S189"/>
    <mergeCell ref="T189:V189"/>
    <mergeCell ref="W189:Y189"/>
    <mergeCell ref="L190:P190"/>
    <mergeCell ref="Q190:S190"/>
    <mergeCell ref="T190:V190"/>
    <mergeCell ref="W190:Y190"/>
    <mergeCell ref="L202:P202"/>
    <mergeCell ref="Q202:S202"/>
    <mergeCell ref="C150:H150"/>
    <mergeCell ref="I153:M153"/>
    <mergeCell ref="I155:Y155"/>
    <mergeCell ref="I157:Y157"/>
    <mergeCell ref="I159:M159"/>
    <mergeCell ref="I161:M161"/>
    <mergeCell ref="I163:Y163"/>
    <mergeCell ref="I165:M165"/>
    <mergeCell ref="I167:M167"/>
    <mergeCell ref="I114:Y114"/>
    <mergeCell ref="I116:Y116"/>
    <mergeCell ref="I118:M118"/>
    <mergeCell ref="I120:Y120"/>
    <mergeCell ref="I122:M122"/>
    <mergeCell ref="I124:M124"/>
    <mergeCell ref="I126:Y126"/>
    <mergeCell ref="W194:Y194"/>
    <mergeCell ref="L195:P195"/>
    <mergeCell ref="Q195:S195"/>
    <mergeCell ref="T195:V195"/>
    <mergeCell ref="I176:M176"/>
    <mergeCell ref="J177:Y177"/>
    <mergeCell ref="W195:Y195"/>
    <mergeCell ref="D185:Y185"/>
    <mergeCell ref="D194:D196"/>
    <mergeCell ref="E194:F196"/>
    <mergeCell ref="D189:D193"/>
    <mergeCell ref="H190:J190"/>
    <mergeCell ref="H191:J191"/>
    <mergeCell ref="H192:J192"/>
    <mergeCell ref="H193:J193"/>
    <mergeCell ref="H194:J194"/>
    <mergeCell ref="H195:J195"/>
    <mergeCell ref="I77:Y77"/>
    <mergeCell ref="I79:Y79"/>
    <mergeCell ref="I81:Y81"/>
    <mergeCell ref="I83:M83"/>
    <mergeCell ref="I85:M85"/>
    <mergeCell ref="I87:Y87"/>
    <mergeCell ref="C109:H109"/>
    <mergeCell ref="D111:Y111"/>
    <mergeCell ref="I112:Y112"/>
    <mergeCell ref="W1:Z1"/>
    <mergeCell ref="C174:H174"/>
    <mergeCell ref="I73:Y73"/>
    <mergeCell ref="J74:Y74"/>
    <mergeCell ref="I75:Y75"/>
    <mergeCell ref="I32:Y32"/>
    <mergeCell ref="I34:M34"/>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J76:Y76"/>
  </mergeCells>
  <phoneticPr fontId="3"/>
  <conditionalFormatting sqref="I20:M20">
    <cfRule type="expression" dxfId="268" priority="269" stopIfTrue="1">
      <formula>$A20&lt;&gt;0</formula>
    </cfRule>
  </conditionalFormatting>
  <conditionalFormatting sqref="I22:Y22">
    <cfRule type="expression" dxfId="267" priority="268" stopIfTrue="1">
      <formula>$A22&lt;&gt;0</formula>
    </cfRule>
  </conditionalFormatting>
  <conditionalFormatting sqref="I24:Y24">
    <cfRule type="expression" dxfId="266" priority="267" stopIfTrue="1">
      <formula>$A24&lt;&gt;0</formula>
    </cfRule>
  </conditionalFormatting>
  <conditionalFormatting sqref="I26:Y26">
    <cfRule type="expression" dxfId="265" priority="266" stopIfTrue="1">
      <formula>$A26&lt;&gt;0</formula>
    </cfRule>
  </conditionalFormatting>
  <conditionalFormatting sqref="I28:Y28">
    <cfRule type="expression" dxfId="264" priority="265" stopIfTrue="1">
      <formula>$A28&lt;&gt;0</formula>
    </cfRule>
  </conditionalFormatting>
  <conditionalFormatting sqref="I30:Y30">
    <cfRule type="expression" dxfId="263" priority="264" stopIfTrue="1">
      <formula>$A30&lt;&gt;0</formula>
    </cfRule>
  </conditionalFormatting>
  <conditionalFormatting sqref="I32:Y32">
    <cfRule type="expression" dxfId="262" priority="263" stopIfTrue="1">
      <formula>$A32&lt;&gt;0</formula>
    </cfRule>
  </conditionalFormatting>
  <conditionalFormatting sqref="I34:M34">
    <cfRule type="expression" dxfId="261" priority="262" stopIfTrue="1">
      <formula>$A34&lt;&gt;0</formula>
    </cfRule>
  </conditionalFormatting>
  <conditionalFormatting sqref="I36:M36">
    <cfRule type="expression" dxfId="260" priority="261" stopIfTrue="1">
      <formula>$A36&lt;&gt;0</formula>
    </cfRule>
  </conditionalFormatting>
  <conditionalFormatting sqref="I38:Y38">
    <cfRule type="expression" dxfId="259" priority="260" stopIfTrue="1">
      <formula>$A38&lt;&gt;0</formula>
    </cfRule>
  </conditionalFormatting>
  <conditionalFormatting sqref="I40:M40">
    <cfRule type="expression" dxfId="258" priority="259" stopIfTrue="1">
      <formula>$A40&lt;&gt;0</formula>
    </cfRule>
  </conditionalFormatting>
  <conditionalFormatting sqref="I63:M63">
    <cfRule type="expression" dxfId="257" priority="258" stopIfTrue="1">
      <formula>$A63&lt;&gt;0</formula>
    </cfRule>
  </conditionalFormatting>
  <conditionalFormatting sqref="I69:M69">
    <cfRule type="expression" dxfId="256" priority="257" stopIfTrue="1">
      <formula>$A69&lt;&gt;0</formula>
    </cfRule>
  </conditionalFormatting>
  <conditionalFormatting sqref="I71:Y71">
    <cfRule type="expression" dxfId="255" priority="256" stopIfTrue="1">
      <formula>$A71&lt;&gt;0</formula>
    </cfRule>
  </conditionalFormatting>
  <conditionalFormatting sqref="I73:Y73">
    <cfRule type="expression" dxfId="254" priority="255" stopIfTrue="1">
      <formula>$A73&lt;&gt;0</formula>
    </cfRule>
  </conditionalFormatting>
  <conditionalFormatting sqref="I75:Y75">
    <cfRule type="expression" dxfId="253" priority="254" stopIfTrue="1">
      <formula>$A75&lt;&gt;0</formula>
    </cfRule>
  </conditionalFormatting>
  <conditionalFormatting sqref="I77:Y77">
    <cfRule type="expression" dxfId="252" priority="253" stopIfTrue="1">
      <formula>$A77&lt;&gt;0</formula>
    </cfRule>
  </conditionalFormatting>
  <conditionalFormatting sqref="I79:Y79">
    <cfRule type="expression" dxfId="251" priority="252" stopIfTrue="1">
      <formula>$A79&lt;&gt;0</formula>
    </cfRule>
  </conditionalFormatting>
  <conditionalFormatting sqref="I81:Y81">
    <cfRule type="expression" dxfId="250" priority="251" stopIfTrue="1">
      <formula>$A81&lt;&gt;0</formula>
    </cfRule>
  </conditionalFormatting>
  <conditionalFormatting sqref="I83:M83">
    <cfRule type="expression" dxfId="249" priority="250" stopIfTrue="1">
      <formula>$A83&lt;&gt;0</formula>
    </cfRule>
  </conditionalFormatting>
  <conditionalFormatting sqref="P83">
    <cfRule type="expression" dxfId="248" priority="249" stopIfTrue="1">
      <formula>$A84&lt;&gt;0</formula>
    </cfRule>
  </conditionalFormatting>
  <conditionalFormatting sqref="I85:M85">
    <cfRule type="expression" dxfId="247" priority="248" stopIfTrue="1">
      <formula>$A85&lt;&gt;0</formula>
    </cfRule>
  </conditionalFormatting>
  <conditionalFormatting sqref="I87:Y87">
    <cfRule type="expression" dxfId="246" priority="247" stopIfTrue="1">
      <formula>$A87&lt;&gt;0</formula>
    </cfRule>
  </conditionalFormatting>
  <conditionalFormatting sqref="I114:Y114">
    <cfRule type="expression" dxfId="245" priority="246" stopIfTrue="1">
      <formula>$A114&lt;&gt;0</formula>
    </cfRule>
  </conditionalFormatting>
  <conditionalFormatting sqref="I116:Y116">
    <cfRule type="expression" dxfId="244" priority="245" stopIfTrue="1">
      <formula>$A116&lt;&gt;0</formula>
    </cfRule>
  </conditionalFormatting>
  <conditionalFormatting sqref="I120:Y120">
    <cfRule type="expression" dxfId="243" priority="244" stopIfTrue="1">
      <formula>$A120&lt;&gt;0</formula>
    </cfRule>
  </conditionalFormatting>
  <conditionalFormatting sqref="I122:M122">
    <cfRule type="expression" dxfId="242" priority="243" stopIfTrue="1">
      <formula>$A122&lt;&gt;0</formula>
    </cfRule>
  </conditionalFormatting>
  <conditionalFormatting sqref="I124:M124">
    <cfRule type="expression" dxfId="241" priority="242" stopIfTrue="1">
      <formula>$A124&lt;&gt;0</formula>
    </cfRule>
  </conditionalFormatting>
  <conditionalFormatting sqref="I126:Y126">
    <cfRule type="expression" dxfId="240" priority="241" stopIfTrue="1">
      <formula>$A126&lt;&gt;0</formula>
    </cfRule>
  </conditionalFormatting>
  <conditionalFormatting sqref="I153:M153">
    <cfRule type="expression" dxfId="239" priority="240" stopIfTrue="1">
      <formula>$A153&lt;&gt;0</formula>
    </cfRule>
  </conditionalFormatting>
  <conditionalFormatting sqref="I155:Y155">
    <cfRule type="expression" dxfId="238" priority="239" stopIfTrue="1">
      <formula>$A155&lt;&gt;0</formula>
    </cfRule>
  </conditionalFormatting>
  <conditionalFormatting sqref="I157:Y157">
    <cfRule type="expression" dxfId="237" priority="238" stopIfTrue="1">
      <formula>$A157&lt;&gt;0</formula>
    </cfRule>
  </conditionalFormatting>
  <conditionalFormatting sqref="I159:M159">
    <cfRule type="expression" dxfId="236" priority="237" stopIfTrue="1">
      <formula>$A159&lt;&gt;0</formula>
    </cfRule>
  </conditionalFormatting>
  <conditionalFormatting sqref="I161:M161">
    <cfRule type="expression" dxfId="235" priority="236" stopIfTrue="1">
      <formula>$A161&lt;&gt;0</formula>
    </cfRule>
  </conditionalFormatting>
  <conditionalFormatting sqref="I163:Y163">
    <cfRule type="expression" dxfId="234" priority="235" stopIfTrue="1">
      <formula>$A163&lt;&gt;0</formula>
    </cfRule>
  </conditionalFormatting>
  <conditionalFormatting sqref="I165:M165">
    <cfRule type="expression" dxfId="233" priority="234" stopIfTrue="1">
      <formula>$A165&lt;&gt;0</formula>
    </cfRule>
  </conditionalFormatting>
  <conditionalFormatting sqref="I167:M167">
    <cfRule type="expression" dxfId="232" priority="233" stopIfTrue="1">
      <formula>$A167&lt;&gt;0</formula>
    </cfRule>
  </conditionalFormatting>
  <conditionalFormatting sqref="I169:Y169">
    <cfRule type="expression" dxfId="231" priority="232" stopIfTrue="1">
      <formula>$A169&lt;&gt;0</formula>
    </cfRule>
  </conditionalFormatting>
  <conditionalFormatting sqref="I176:M176">
    <cfRule type="expression" dxfId="230" priority="231" stopIfTrue="1">
      <formula>$A176&lt;&gt;0</formula>
    </cfRule>
  </conditionalFormatting>
  <conditionalFormatting sqref="K189">
    <cfRule type="expression" dxfId="229" priority="230" stopIfTrue="1">
      <formula>希望&lt;&gt;0</formula>
    </cfRule>
  </conditionalFormatting>
  <conditionalFormatting sqref="L189:P189">
    <cfRule type="expression" dxfId="228" priority="229" stopIfTrue="1">
      <formula>$A189&lt;&gt;0</formula>
    </cfRule>
  </conditionalFormatting>
  <conditionalFormatting sqref="K190">
    <cfRule type="expression" dxfId="227" priority="228" stopIfTrue="1">
      <formula>希望&lt;&gt;0</formula>
    </cfRule>
  </conditionalFormatting>
  <conditionalFormatting sqref="L190:P190">
    <cfRule type="expression" dxfId="226" priority="227" stopIfTrue="1">
      <formula>$A190&lt;&gt;0</formula>
    </cfRule>
  </conditionalFormatting>
  <conditionalFormatting sqref="K191">
    <cfRule type="expression" dxfId="225" priority="226" stopIfTrue="1">
      <formula>希望&lt;&gt;0</formula>
    </cfRule>
  </conditionalFormatting>
  <conditionalFormatting sqref="L191:P191">
    <cfRule type="expression" dxfId="224" priority="225" stopIfTrue="1">
      <formula>$A191&lt;&gt;0</formula>
    </cfRule>
  </conditionalFormatting>
  <conditionalFormatting sqref="K192">
    <cfRule type="expression" dxfId="223" priority="224" stopIfTrue="1">
      <formula>希望&lt;&gt;0</formula>
    </cfRule>
  </conditionalFormatting>
  <conditionalFormatting sqref="L192:P192">
    <cfRule type="expression" dxfId="222" priority="223" stopIfTrue="1">
      <formula>$A192&lt;&gt;0</formula>
    </cfRule>
  </conditionalFormatting>
  <conditionalFormatting sqref="K193">
    <cfRule type="expression" dxfId="221" priority="222" stopIfTrue="1">
      <formula>希望&lt;&gt;0</formula>
    </cfRule>
  </conditionalFormatting>
  <conditionalFormatting sqref="L193:P193">
    <cfRule type="expression" dxfId="220" priority="221" stopIfTrue="1">
      <formula>$A193&lt;&gt;0</formula>
    </cfRule>
  </conditionalFormatting>
  <conditionalFormatting sqref="K194">
    <cfRule type="expression" dxfId="219" priority="220" stopIfTrue="1">
      <formula>希望&lt;&gt;0</formula>
    </cfRule>
  </conditionalFormatting>
  <conditionalFormatting sqref="L194:P194">
    <cfRule type="expression" dxfId="218" priority="219" stopIfTrue="1">
      <formula>$A194&lt;&gt;0</formula>
    </cfRule>
  </conditionalFormatting>
  <conditionalFormatting sqref="K195">
    <cfRule type="expression" dxfId="217" priority="218" stopIfTrue="1">
      <formula>希望&lt;&gt;0</formula>
    </cfRule>
  </conditionalFormatting>
  <conditionalFormatting sqref="L195:P195">
    <cfRule type="expression" dxfId="216" priority="217" stopIfTrue="1">
      <formula>$A195&lt;&gt;0</formula>
    </cfRule>
  </conditionalFormatting>
  <conditionalFormatting sqref="K196">
    <cfRule type="expression" dxfId="215" priority="216" stopIfTrue="1">
      <formula>希望&lt;&gt;0</formula>
    </cfRule>
  </conditionalFormatting>
  <conditionalFormatting sqref="L196:P196">
    <cfRule type="expression" dxfId="214" priority="215" stopIfTrue="1">
      <formula>$A196&lt;&gt;0</formula>
    </cfRule>
  </conditionalFormatting>
  <conditionalFormatting sqref="K197">
    <cfRule type="expression" dxfId="213" priority="214" stopIfTrue="1">
      <formula>希望&lt;&gt;0</formula>
    </cfRule>
  </conditionalFormatting>
  <conditionalFormatting sqref="L197:P197">
    <cfRule type="expression" dxfId="212" priority="213" stopIfTrue="1">
      <formula>$A197&lt;&gt;0</formula>
    </cfRule>
  </conditionalFormatting>
  <conditionalFormatting sqref="K198">
    <cfRule type="expression" dxfId="211" priority="212" stopIfTrue="1">
      <formula>希望&lt;&gt;0</formula>
    </cfRule>
  </conditionalFormatting>
  <conditionalFormatting sqref="L198:P198">
    <cfRule type="expression" dxfId="210" priority="211" stopIfTrue="1">
      <formula>$A198&lt;&gt;0</formula>
    </cfRule>
  </conditionalFormatting>
  <conditionalFormatting sqref="K199">
    <cfRule type="expression" dxfId="209" priority="210" stopIfTrue="1">
      <formula>希望&lt;&gt;0</formula>
    </cfRule>
  </conditionalFormatting>
  <conditionalFormatting sqref="L199:P199">
    <cfRule type="expression" dxfId="208" priority="209" stopIfTrue="1">
      <formula>$A199&lt;&gt;0</formula>
    </cfRule>
  </conditionalFormatting>
  <conditionalFormatting sqref="K200">
    <cfRule type="expression" dxfId="207" priority="208" stopIfTrue="1">
      <formula>希望&lt;&gt;0</formula>
    </cfRule>
  </conditionalFormatting>
  <conditionalFormatting sqref="L200:P200">
    <cfRule type="expression" dxfId="206" priority="207" stopIfTrue="1">
      <formula>$A200&lt;&gt;0</formula>
    </cfRule>
  </conditionalFormatting>
  <conditionalFormatting sqref="K201">
    <cfRule type="expression" dxfId="205" priority="206" stopIfTrue="1">
      <formula>希望&lt;&gt;0</formula>
    </cfRule>
  </conditionalFormatting>
  <conditionalFormatting sqref="L201:P201">
    <cfRule type="expression" dxfId="204" priority="205" stopIfTrue="1">
      <formula>$A201&lt;&gt;0</formula>
    </cfRule>
  </conditionalFormatting>
  <conditionalFormatting sqref="K202">
    <cfRule type="expression" dxfId="203" priority="204" stopIfTrue="1">
      <formula>希望&lt;&gt;0</formula>
    </cfRule>
  </conditionalFormatting>
  <conditionalFormatting sqref="L202:P202">
    <cfRule type="expression" dxfId="202" priority="203" stopIfTrue="1">
      <formula>$A202&lt;&gt;0</formula>
    </cfRule>
  </conditionalFormatting>
  <conditionalFormatting sqref="K203">
    <cfRule type="expression" dxfId="201" priority="202" stopIfTrue="1">
      <formula>希望&lt;&gt;0</formula>
    </cfRule>
  </conditionalFormatting>
  <conditionalFormatting sqref="L203:P203">
    <cfRule type="expression" dxfId="200" priority="201" stopIfTrue="1">
      <formula>$A203&lt;&gt;0</formula>
    </cfRule>
  </conditionalFormatting>
  <conditionalFormatting sqref="K204">
    <cfRule type="expression" dxfId="199" priority="200" stopIfTrue="1">
      <formula>希望&lt;&gt;0</formula>
    </cfRule>
  </conditionalFormatting>
  <conditionalFormatting sqref="L204:P204">
    <cfRule type="expression" dxfId="198" priority="199" stopIfTrue="1">
      <formula>$A204&lt;&gt;0</formula>
    </cfRule>
  </conditionalFormatting>
  <conditionalFormatting sqref="K205">
    <cfRule type="expression" dxfId="197" priority="198" stopIfTrue="1">
      <formula>希望&lt;&gt;0</formula>
    </cfRule>
  </conditionalFormatting>
  <conditionalFormatting sqref="L205:P205">
    <cfRule type="expression" dxfId="196" priority="197" stopIfTrue="1">
      <formula>$A205&lt;&gt;0</formula>
    </cfRule>
  </conditionalFormatting>
  <conditionalFormatting sqref="K206">
    <cfRule type="expression" dxfId="195" priority="196" stopIfTrue="1">
      <formula>希望&lt;&gt;0</formula>
    </cfRule>
  </conditionalFormatting>
  <conditionalFormatting sqref="L206:P206">
    <cfRule type="expression" dxfId="194" priority="195" stopIfTrue="1">
      <formula>$A206&lt;&gt;0</formula>
    </cfRule>
  </conditionalFormatting>
  <conditionalFormatting sqref="K207">
    <cfRule type="expression" dxfId="193" priority="194" stopIfTrue="1">
      <formula>希望&lt;&gt;0</formula>
    </cfRule>
  </conditionalFormatting>
  <conditionalFormatting sqref="L207:P207">
    <cfRule type="expression" dxfId="192" priority="193" stopIfTrue="1">
      <formula>$A207&lt;&gt;0</formula>
    </cfRule>
  </conditionalFormatting>
  <conditionalFormatting sqref="K208">
    <cfRule type="expression" dxfId="191" priority="192" stopIfTrue="1">
      <formula>希望&lt;&gt;0</formula>
    </cfRule>
  </conditionalFormatting>
  <conditionalFormatting sqref="L208:P208">
    <cfRule type="expression" dxfId="190" priority="191" stopIfTrue="1">
      <formula>$A208&lt;&gt;0</formula>
    </cfRule>
  </conditionalFormatting>
  <conditionalFormatting sqref="K209">
    <cfRule type="expression" dxfId="189" priority="190" stopIfTrue="1">
      <formula>希望&lt;&gt;0</formula>
    </cfRule>
  </conditionalFormatting>
  <conditionalFormatting sqref="L209:P209">
    <cfRule type="expression" dxfId="188" priority="189" stopIfTrue="1">
      <formula>$A209&lt;&gt;0</formula>
    </cfRule>
  </conditionalFormatting>
  <conditionalFormatting sqref="K210">
    <cfRule type="expression" dxfId="187" priority="188" stopIfTrue="1">
      <formula>希望&lt;&gt;0</formula>
    </cfRule>
  </conditionalFormatting>
  <conditionalFormatting sqref="L210:P210">
    <cfRule type="expression" dxfId="186" priority="187" stopIfTrue="1">
      <formula>$A210&lt;&gt;0</formula>
    </cfRule>
  </conditionalFormatting>
  <conditionalFormatting sqref="K211">
    <cfRule type="expression" dxfId="185" priority="186" stopIfTrue="1">
      <formula>希望&lt;&gt;0</formula>
    </cfRule>
  </conditionalFormatting>
  <conditionalFormatting sqref="L211:P211">
    <cfRule type="expression" dxfId="184" priority="185" stopIfTrue="1">
      <formula>$A211&lt;&gt;0</formula>
    </cfRule>
  </conditionalFormatting>
  <conditionalFormatting sqref="K212">
    <cfRule type="expression" dxfId="183" priority="184" stopIfTrue="1">
      <formula>希望&lt;&gt;0</formula>
    </cfRule>
  </conditionalFormatting>
  <conditionalFormatting sqref="L212:P212">
    <cfRule type="expression" dxfId="182" priority="183" stopIfTrue="1">
      <formula>$A212&lt;&gt;0</formula>
    </cfRule>
  </conditionalFormatting>
  <conditionalFormatting sqref="K213">
    <cfRule type="expression" dxfId="181" priority="182" stopIfTrue="1">
      <formula>希望&lt;&gt;0</formula>
    </cfRule>
  </conditionalFormatting>
  <conditionalFormatting sqref="L213:P213">
    <cfRule type="expression" dxfId="180" priority="181" stopIfTrue="1">
      <formula>$A213&lt;&gt;0</formula>
    </cfRule>
  </conditionalFormatting>
  <conditionalFormatting sqref="K214">
    <cfRule type="expression" dxfId="179" priority="180" stopIfTrue="1">
      <formula>希望&lt;&gt;0</formula>
    </cfRule>
  </conditionalFormatting>
  <conditionalFormatting sqref="L214:P214">
    <cfRule type="expression" dxfId="178" priority="179" stopIfTrue="1">
      <formula>$A214&lt;&gt;0</formula>
    </cfRule>
  </conditionalFormatting>
  <conditionalFormatting sqref="K215">
    <cfRule type="expression" dxfId="177" priority="178" stopIfTrue="1">
      <formula>希望&lt;&gt;0</formula>
    </cfRule>
  </conditionalFormatting>
  <conditionalFormatting sqref="L215:P215">
    <cfRule type="expression" dxfId="176" priority="177" stopIfTrue="1">
      <formula>$A215&lt;&gt;0</formula>
    </cfRule>
  </conditionalFormatting>
  <conditionalFormatting sqref="K216">
    <cfRule type="expression" dxfId="175" priority="176" stopIfTrue="1">
      <formula>希望&lt;&gt;0</formula>
    </cfRule>
  </conditionalFormatting>
  <conditionalFormatting sqref="L216:P216">
    <cfRule type="expression" dxfId="174" priority="175" stopIfTrue="1">
      <formula>$A216&lt;&gt;0</formula>
    </cfRule>
  </conditionalFormatting>
  <conditionalFormatting sqref="K217">
    <cfRule type="expression" dxfId="173" priority="174" stopIfTrue="1">
      <formula>希望&lt;&gt;0</formula>
    </cfRule>
  </conditionalFormatting>
  <conditionalFormatting sqref="L217:P217">
    <cfRule type="expression" dxfId="172" priority="173" stopIfTrue="1">
      <formula>$A217&lt;&gt;0</formula>
    </cfRule>
  </conditionalFormatting>
  <conditionalFormatting sqref="K218">
    <cfRule type="expression" dxfId="171" priority="172" stopIfTrue="1">
      <formula>希望&lt;&gt;0</formula>
    </cfRule>
  </conditionalFormatting>
  <conditionalFormatting sqref="L218:P218">
    <cfRule type="expression" dxfId="170" priority="171" stopIfTrue="1">
      <formula>$A218&lt;&gt;0</formula>
    </cfRule>
  </conditionalFormatting>
  <conditionalFormatting sqref="K219">
    <cfRule type="expression" dxfId="169" priority="170" stopIfTrue="1">
      <formula>希望&lt;&gt;0</formula>
    </cfRule>
  </conditionalFormatting>
  <conditionalFormatting sqref="L219:P219">
    <cfRule type="expression" dxfId="168" priority="169" stopIfTrue="1">
      <formula>$A219&lt;&gt;0</formula>
    </cfRule>
  </conditionalFormatting>
  <conditionalFormatting sqref="K220">
    <cfRule type="expression" dxfId="167" priority="168" stopIfTrue="1">
      <formula>希望&lt;&gt;0</formula>
    </cfRule>
  </conditionalFormatting>
  <conditionalFormatting sqref="L220:P220">
    <cfRule type="expression" dxfId="166" priority="167" stopIfTrue="1">
      <formula>$A220&lt;&gt;0</formula>
    </cfRule>
  </conditionalFormatting>
  <conditionalFormatting sqref="K221">
    <cfRule type="expression" dxfId="165" priority="166" stopIfTrue="1">
      <formula>希望&lt;&gt;0</formula>
    </cfRule>
  </conditionalFormatting>
  <conditionalFormatting sqref="L221:P221">
    <cfRule type="expression" dxfId="164" priority="165" stopIfTrue="1">
      <formula>$A221&lt;&gt;0</formula>
    </cfRule>
  </conditionalFormatting>
  <conditionalFormatting sqref="K222">
    <cfRule type="expression" dxfId="163" priority="164" stopIfTrue="1">
      <formula>希望&lt;&gt;0</formula>
    </cfRule>
  </conditionalFormatting>
  <conditionalFormatting sqref="L222:P222">
    <cfRule type="expression" dxfId="162" priority="163" stopIfTrue="1">
      <formula>$A222&lt;&gt;0</formula>
    </cfRule>
  </conditionalFormatting>
  <conditionalFormatting sqref="K223">
    <cfRule type="expression" dxfId="161" priority="162" stopIfTrue="1">
      <formula>希望&lt;&gt;0</formula>
    </cfRule>
  </conditionalFormatting>
  <conditionalFormatting sqref="L223:P223">
    <cfRule type="expression" dxfId="160" priority="161" stopIfTrue="1">
      <formula>$A223&lt;&gt;0</formula>
    </cfRule>
  </conditionalFormatting>
  <conditionalFormatting sqref="K224">
    <cfRule type="expression" dxfId="159" priority="160" stopIfTrue="1">
      <formula>希望&lt;&gt;0</formula>
    </cfRule>
  </conditionalFormatting>
  <conditionalFormatting sqref="L224:P224">
    <cfRule type="expression" dxfId="158" priority="159" stopIfTrue="1">
      <formula>$A224&lt;&gt;0</formula>
    </cfRule>
  </conditionalFormatting>
  <conditionalFormatting sqref="K225">
    <cfRule type="expression" dxfId="157" priority="158" stopIfTrue="1">
      <formula>希望&lt;&gt;0</formula>
    </cfRule>
  </conditionalFormatting>
  <conditionalFormatting sqref="L225:P225">
    <cfRule type="expression" dxfId="156" priority="157" stopIfTrue="1">
      <formula>$A225&lt;&gt;0</formula>
    </cfRule>
  </conditionalFormatting>
  <conditionalFormatting sqref="K226">
    <cfRule type="expression" dxfId="155" priority="156" stopIfTrue="1">
      <formula>希望&lt;&gt;0</formula>
    </cfRule>
  </conditionalFormatting>
  <conditionalFormatting sqref="L226:P226">
    <cfRule type="expression" dxfId="154" priority="155" stopIfTrue="1">
      <formula>$A226&lt;&gt;0</formula>
    </cfRule>
  </conditionalFormatting>
  <conditionalFormatting sqref="K227">
    <cfRule type="expression" dxfId="153" priority="154" stopIfTrue="1">
      <formula>希望&lt;&gt;0</formula>
    </cfRule>
  </conditionalFormatting>
  <conditionalFormatting sqref="L227:P227">
    <cfRule type="expression" dxfId="152" priority="153" stopIfTrue="1">
      <formula>$A227&lt;&gt;0</formula>
    </cfRule>
  </conditionalFormatting>
  <conditionalFormatting sqref="K228">
    <cfRule type="expression" dxfId="151" priority="152" stopIfTrue="1">
      <formula>希望&lt;&gt;0</formula>
    </cfRule>
  </conditionalFormatting>
  <conditionalFormatting sqref="L228:P228">
    <cfRule type="expression" dxfId="150" priority="151" stopIfTrue="1">
      <formula>$A228&lt;&gt;0</formula>
    </cfRule>
  </conditionalFormatting>
  <conditionalFormatting sqref="K229">
    <cfRule type="expression" dxfId="149" priority="150" stopIfTrue="1">
      <formula>希望&lt;&gt;0</formula>
    </cfRule>
  </conditionalFormatting>
  <conditionalFormatting sqref="L229:P229">
    <cfRule type="expression" dxfId="148" priority="149" stopIfTrue="1">
      <formula>$A229&lt;&gt;0</formula>
    </cfRule>
  </conditionalFormatting>
  <conditionalFormatting sqref="K230">
    <cfRule type="expression" dxfId="147" priority="148" stopIfTrue="1">
      <formula>希望&lt;&gt;0</formula>
    </cfRule>
  </conditionalFormatting>
  <conditionalFormatting sqref="L230:P230">
    <cfRule type="expression" dxfId="146" priority="147" stopIfTrue="1">
      <formula>$A230&lt;&gt;0</formula>
    </cfRule>
  </conditionalFormatting>
  <conditionalFormatting sqref="K231">
    <cfRule type="expression" dxfId="145" priority="146" stopIfTrue="1">
      <formula>希望&lt;&gt;0</formula>
    </cfRule>
  </conditionalFormatting>
  <conditionalFormatting sqref="L231:P231">
    <cfRule type="expression" dxfId="144" priority="145" stopIfTrue="1">
      <formula>$A231&lt;&gt;0</formula>
    </cfRule>
  </conditionalFormatting>
  <conditionalFormatting sqref="K232">
    <cfRule type="expression" dxfId="143" priority="144" stopIfTrue="1">
      <formula>希望&lt;&gt;0</formula>
    </cfRule>
  </conditionalFormatting>
  <conditionalFormatting sqref="L232:P232">
    <cfRule type="expression" dxfId="142" priority="143" stopIfTrue="1">
      <formula>$A232&lt;&gt;0</formula>
    </cfRule>
  </conditionalFormatting>
  <conditionalFormatting sqref="K233">
    <cfRule type="expression" dxfId="141" priority="142" stopIfTrue="1">
      <formula>希望&lt;&gt;0</formula>
    </cfRule>
  </conditionalFormatting>
  <conditionalFormatting sqref="L233:P233">
    <cfRule type="expression" dxfId="140" priority="141" stopIfTrue="1">
      <formula>$A233&lt;&gt;0</formula>
    </cfRule>
  </conditionalFormatting>
  <conditionalFormatting sqref="K234">
    <cfRule type="expression" dxfId="139" priority="140" stopIfTrue="1">
      <formula>希望&lt;&gt;0</formula>
    </cfRule>
  </conditionalFormatting>
  <conditionalFormatting sqref="L234:P234">
    <cfRule type="expression" dxfId="138" priority="139" stopIfTrue="1">
      <formula>$A234&lt;&gt;0</formula>
    </cfRule>
  </conditionalFormatting>
  <conditionalFormatting sqref="K235">
    <cfRule type="expression" dxfId="137" priority="138" stopIfTrue="1">
      <formula>希望&lt;&gt;0</formula>
    </cfRule>
  </conditionalFormatting>
  <conditionalFormatting sqref="L235:P235">
    <cfRule type="expression" dxfId="136" priority="137" stopIfTrue="1">
      <formula>$A235&lt;&gt;0</formula>
    </cfRule>
  </conditionalFormatting>
  <conditionalFormatting sqref="K236">
    <cfRule type="expression" dxfId="135" priority="136" stopIfTrue="1">
      <formula>希望&lt;&gt;0</formula>
    </cfRule>
  </conditionalFormatting>
  <conditionalFormatting sqref="L236:P236">
    <cfRule type="expression" dxfId="134" priority="135" stopIfTrue="1">
      <formula>$A236&lt;&gt;0</formula>
    </cfRule>
  </conditionalFormatting>
  <conditionalFormatting sqref="K237">
    <cfRule type="expression" dxfId="133" priority="134" stopIfTrue="1">
      <formula>希望&lt;&gt;0</formula>
    </cfRule>
  </conditionalFormatting>
  <conditionalFormatting sqref="L237:P237">
    <cfRule type="expression" dxfId="132" priority="133" stopIfTrue="1">
      <formula>$A237&lt;&gt;0</formula>
    </cfRule>
  </conditionalFormatting>
  <conditionalFormatting sqref="K238">
    <cfRule type="expression" dxfId="131" priority="132" stopIfTrue="1">
      <formula>希望&lt;&gt;0</formula>
    </cfRule>
  </conditionalFormatting>
  <conditionalFormatting sqref="L238:P238">
    <cfRule type="expression" dxfId="130" priority="131" stopIfTrue="1">
      <formula>$A238&lt;&gt;0</formula>
    </cfRule>
  </conditionalFormatting>
  <conditionalFormatting sqref="K239">
    <cfRule type="expression" dxfId="129" priority="130" stopIfTrue="1">
      <formula>希望&lt;&gt;0</formula>
    </cfRule>
  </conditionalFormatting>
  <conditionalFormatting sqref="L239:P239">
    <cfRule type="expression" dxfId="128" priority="129" stopIfTrue="1">
      <formula>$A239&lt;&gt;0</formula>
    </cfRule>
  </conditionalFormatting>
  <conditionalFormatting sqref="K240">
    <cfRule type="expression" dxfId="127" priority="128" stopIfTrue="1">
      <formula>希望&lt;&gt;0</formula>
    </cfRule>
  </conditionalFormatting>
  <conditionalFormatting sqref="L240:P240">
    <cfRule type="expression" dxfId="126" priority="127" stopIfTrue="1">
      <formula>$A240&lt;&gt;0</formula>
    </cfRule>
  </conditionalFormatting>
  <conditionalFormatting sqref="K241">
    <cfRule type="expression" dxfId="125" priority="126" stopIfTrue="1">
      <formula>希望&lt;&gt;0</formula>
    </cfRule>
  </conditionalFormatting>
  <conditionalFormatting sqref="L241:P241">
    <cfRule type="expression" dxfId="124" priority="125" stopIfTrue="1">
      <formula>$A241&lt;&gt;0</formula>
    </cfRule>
  </conditionalFormatting>
  <conditionalFormatting sqref="K242">
    <cfRule type="expression" dxfId="123" priority="124" stopIfTrue="1">
      <formula>希望&lt;&gt;0</formula>
    </cfRule>
  </conditionalFormatting>
  <conditionalFormatting sqref="L242:P242">
    <cfRule type="expression" dxfId="122" priority="123" stopIfTrue="1">
      <formula>$A242&lt;&gt;0</formula>
    </cfRule>
  </conditionalFormatting>
  <conditionalFormatting sqref="K243">
    <cfRule type="expression" dxfId="121" priority="122" stopIfTrue="1">
      <formula>希望&lt;&gt;0</formula>
    </cfRule>
  </conditionalFormatting>
  <conditionalFormatting sqref="L243:P243">
    <cfRule type="expression" dxfId="120" priority="121" stopIfTrue="1">
      <formula>$A243&lt;&gt;0</formula>
    </cfRule>
  </conditionalFormatting>
  <conditionalFormatting sqref="K244">
    <cfRule type="expression" dxfId="119" priority="120" stopIfTrue="1">
      <formula>希望&lt;&gt;0</formula>
    </cfRule>
  </conditionalFormatting>
  <conditionalFormatting sqref="L244:P244">
    <cfRule type="expression" dxfId="118" priority="119" stopIfTrue="1">
      <formula>$A244&lt;&gt;0</formula>
    </cfRule>
  </conditionalFormatting>
  <conditionalFormatting sqref="K245">
    <cfRule type="expression" dxfId="117" priority="118" stopIfTrue="1">
      <formula>希望&lt;&gt;0</formula>
    </cfRule>
  </conditionalFormatting>
  <conditionalFormatting sqref="L245:P245">
    <cfRule type="expression" dxfId="116" priority="117" stopIfTrue="1">
      <formula>$A245&lt;&gt;0</formula>
    </cfRule>
  </conditionalFormatting>
  <conditionalFormatting sqref="K246">
    <cfRule type="expression" dxfId="115" priority="116" stopIfTrue="1">
      <formula>希望&lt;&gt;0</formula>
    </cfRule>
  </conditionalFormatting>
  <conditionalFormatting sqref="L246:P246">
    <cfRule type="expression" dxfId="114" priority="115" stopIfTrue="1">
      <formula>$A246&lt;&gt;0</formula>
    </cfRule>
  </conditionalFormatting>
  <conditionalFormatting sqref="K247">
    <cfRule type="expression" dxfId="113" priority="114" stopIfTrue="1">
      <formula>希望&lt;&gt;0</formula>
    </cfRule>
  </conditionalFormatting>
  <conditionalFormatting sqref="L247:P247">
    <cfRule type="expression" dxfId="112" priority="113" stopIfTrue="1">
      <formula>$A247&lt;&gt;0</formula>
    </cfRule>
  </conditionalFormatting>
  <conditionalFormatting sqref="K248">
    <cfRule type="expression" dxfId="111" priority="112" stopIfTrue="1">
      <formula>希望&lt;&gt;0</formula>
    </cfRule>
  </conditionalFormatting>
  <conditionalFormatting sqref="L248:P248">
    <cfRule type="expression" dxfId="110" priority="111" stopIfTrue="1">
      <formula>$A248&lt;&gt;0</formula>
    </cfRule>
  </conditionalFormatting>
  <conditionalFormatting sqref="K249">
    <cfRule type="expression" dxfId="109" priority="110" stopIfTrue="1">
      <formula>希望&lt;&gt;0</formula>
    </cfRule>
  </conditionalFormatting>
  <conditionalFormatting sqref="L249:P249">
    <cfRule type="expression" dxfId="108" priority="109" stopIfTrue="1">
      <formula>$A249&lt;&gt;0</formula>
    </cfRule>
  </conditionalFormatting>
  <conditionalFormatting sqref="K250">
    <cfRule type="expression" dxfId="107" priority="108" stopIfTrue="1">
      <formula>希望&lt;&gt;0</formula>
    </cfRule>
  </conditionalFormatting>
  <conditionalFormatting sqref="L250:P250">
    <cfRule type="expression" dxfId="106" priority="107" stopIfTrue="1">
      <formula>$A250&lt;&gt;0</formula>
    </cfRule>
  </conditionalFormatting>
  <conditionalFormatting sqref="K251">
    <cfRule type="expression" dxfId="105" priority="106" stopIfTrue="1">
      <formula>希望&lt;&gt;0</formula>
    </cfRule>
  </conditionalFormatting>
  <conditionalFormatting sqref="L251:P251">
    <cfRule type="expression" dxfId="104" priority="105" stopIfTrue="1">
      <formula>$A251&lt;&gt;0</formula>
    </cfRule>
  </conditionalFormatting>
  <conditionalFormatting sqref="K252">
    <cfRule type="expression" dxfId="103" priority="104" stopIfTrue="1">
      <formula>希望&lt;&gt;0</formula>
    </cfRule>
  </conditionalFormatting>
  <conditionalFormatting sqref="L252:P252">
    <cfRule type="expression" dxfId="102" priority="103" stopIfTrue="1">
      <formula>$A252&lt;&gt;0</formula>
    </cfRule>
  </conditionalFormatting>
  <conditionalFormatting sqref="K253">
    <cfRule type="expression" dxfId="101" priority="102" stopIfTrue="1">
      <formula>希望&lt;&gt;0</formula>
    </cfRule>
  </conditionalFormatting>
  <conditionalFormatting sqref="L253:P253">
    <cfRule type="expression" dxfId="100" priority="101" stopIfTrue="1">
      <formula>$A253&lt;&gt;0</formula>
    </cfRule>
  </conditionalFormatting>
  <conditionalFormatting sqref="K254">
    <cfRule type="expression" dxfId="99" priority="100" stopIfTrue="1">
      <formula>希望&lt;&gt;0</formula>
    </cfRule>
  </conditionalFormatting>
  <conditionalFormatting sqref="L254:P254">
    <cfRule type="expression" dxfId="98" priority="99" stopIfTrue="1">
      <formula>$A254&lt;&gt;0</formula>
    </cfRule>
  </conditionalFormatting>
  <conditionalFormatting sqref="K255">
    <cfRule type="expression" dxfId="97" priority="98" stopIfTrue="1">
      <formula>希望&lt;&gt;0</formula>
    </cfRule>
  </conditionalFormatting>
  <conditionalFormatting sqref="L255:P255">
    <cfRule type="expression" dxfId="96" priority="97" stopIfTrue="1">
      <formula>$A255&lt;&gt;0</formula>
    </cfRule>
  </conditionalFormatting>
  <conditionalFormatting sqref="K256">
    <cfRule type="expression" dxfId="95" priority="96" stopIfTrue="1">
      <formula>希望&lt;&gt;0</formula>
    </cfRule>
  </conditionalFormatting>
  <conditionalFormatting sqref="L256:P256">
    <cfRule type="expression" dxfId="94" priority="95" stopIfTrue="1">
      <formula>$A256&lt;&gt;0</formula>
    </cfRule>
  </conditionalFormatting>
  <conditionalFormatting sqref="K257">
    <cfRule type="expression" dxfId="93" priority="94" stopIfTrue="1">
      <formula>希望&lt;&gt;0</formula>
    </cfRule>
  </conditionalFormatting>
  <conditionalFormatting sqref="L257:P257">
    <cfRule type="expression" dxfId="92" priority="93" stopIfTrue="1">
      <formula>$A257&lt;&gt;0</formula>
    </cfRule>
  </conditionalFormatting>
  <conditionalFormatting sqref="K258">
    <cfRule type="expression" dxfId="91" priority="92" stopIfTrue="1">
      <formula>希望&lt;&gt;0</formula>
    </cfRule>
  </conditionalFormatting>
  <conditionalFormatting sqref="L258:P258">
    <cfRule type="expression" dxfId="90" priority="91" stopIfTrue="1">
      <formula>$A258&lt;&gt;0</formula>
    </cfRule>
  </conditionalFormatting>
  <conditionalFormatting sqref="K259">
    <cfRule type="expression" dxfId="89" priority="90" stopIfTrue="1">
      <formula>希望&lt;&gt;0</formula>
    </cfRule>
  </conditionalFormatting>
  <conditionalFormatting sqref="L259:P259">
    <cfRule type="expression" dxfId="88" priority="89" stopIfTrue="1">
      <formula>$A259&lt;&gt;0</formula>
    </cfRule>
  </conditionalFormatting>
  <conditionalFormatting sqref="K260">
    <cfRule type="expression" dxfId="87" priority="88" stopIfTrue="1">
      <formula>希望&lt;&gt;0</formula>
    </cfRule>
  </conditionalFormatting>
  <conditionalFormatting sqref="L260:P260">
    <cfRule type="expression" dxfId="86" priority="87" stopIfTrue="1">
      <formula>$A260&lt;&gt;0</formula>
    </cfRule>
  </conditionalFormatting>
  <conditionalFormatting sqref="K261">
    <cfRule type="expression" dxfId="85" priority="86" stopIfTrue="1">
      <formula>希望&lt;&gt;0</formula>
    </cfRule>
  </conditionalFormatting>
  <conditionalFormatting sqref="L261:P261">
    <cfRule type="expression" dxfId="84" priority="85" stopIfTrue="1">
      <formula>$A261&lt;&gt;0</formula>
    </cfRule>
  </conditionalFormatting>
  <conditionalFormatting sqref="K262">
    <cfRule type="expression" dxfId="83" priority="84" stopIfTrue="1">
      <formula>希望&lt;&gt;0</formula>
    </cfRule>
  </conditionalFormatting>
  <conditionalFormatting sqref="L262:P262">
    <cfRule type="expression" dxfId="82" priority="83" stopIfTrue="1">
      <formula>$A262&lt;&gt;0</formula>
    </cfRule>
  </conditionalFormatting>
  <conditionalFormatting sqref="K263">
    <cfRule type="expression" dxfId="81" priority="82" stopIfTrue="1">
      <formula>希望&lt;&gt;0</formula>
    </cfRule>
  </conditionalFormatting>
  <conditionalFormatting sqref="L263:P263">
    <cfRule type="expression" dxfId="80" priority="81" stopIfTrue="1">
      <formula>$A263&lt;&gt;0</formula>
    </cfRule>
  </conditionalFormatting>
  <conditionalFormatting sqref="K267">
    <cfRule type="expression" dxfId="79" priority="80" stopIfTrue="1">
      <formula>希望&lt;&gt;0</formula>
    </cfRule>
  </conditionalFormatting>
  <conditionalFormatting sqref="L267:P267">
    <cfRule type="expression" dxfId="78" priority="79" stopIfTrue="1">
      <formula>$A267&lt;&gt;0</formula>
    </cfRule>
  </conditionalFormatting>
  <conditionalFormatting sqref="K268">
    <cfRule type="expression" dxfId="77" priority="78" stopIfTrue="1">
      <formula>希望&lt;&gt;0</formula>
    </cfRule>
  </conditionalFormatting>
  <conditionalFormatting sqref="L268:P268">
    <cfRule type="expression" dxfId="76" priority="77" stopIfTrue="1">
      <formula>$A268&lt;&gt;0</formula>
    </cfRule>
  </conditionalFormatting>
  <conditionalFormatting sqref="K269">
    <cfRule type="expression" dxfId="75" priority="76" stopIfTrue="1">
      <formula>希望&lt;&gt;0</formula>
    </cfRule>
  </conditionalFormatting>
  <conditionalFormatting sqref="L269:P269">
    <cfRule type="expression" dxfId="74" priority="75" stopIfTrue="1">
      <formula>$A269&lt;&gt;0</formula>
    </cfRule>
  </conditionalFormatting>
  <conditionalFormatting sqref="K270">
    <cfRule type="expression" dxfId="73" priority="74" stopIfTrue="1">
      <formula>希望&lt;&gt;0</formula>
    </cfRule>
  </conditionalFormatting>
  <conditionalFormatting sqref="L270:P270">
    <cfRule type="expression" dxfId="72" priority="73" stopIfTrue="1">
      <formula>$A270&lt;&gt;0</formula>
    </cfRule>
  </conditionalFormatting>
  <conditionalFormatting sqref="K271">
    <cfRule type="expression" dxfId="71" priority="72" stopIfTrue="1">
      <formula>希望&lt;&gt;0</formula>
    </cfRule>
  </conditionalFormatting>
  <conditionalFormatting sqref="L271:P271">
    <cfRule type="expression" dxfId="70" priority="71" stopIfTrue="1">
      <formula>$A271&lt;&gt;0</formula>
    </cfRule>
  </conditionalFormatting>
  <conditionalFormatting sqref="K272">
    <cfRule type="expression" dxfId="69" priority="70" stopIfTrue="1">
      <formula>希望&lt;&gt;0</formula>
    </cfRule>
  </conditionalFormatting>
  <conditionalFormatting sqref="L272:P272">
    <cfRule type="expression" dxfId="68" priority="69" stopIfTrue="1">
      <formula>$A272&lt;&gt;0</formula>
    </cfRule>
  </conditionalFormatting>
  <conditionalFormatting sqref="K273">
    <cfRule type="expression" dxfId="67" priority="68" stopIfTrue="1">
      <formula>希望&lt;&gt;0</formula>
    </cfRule>
  </conditionalFormatting>
  <conditionalFormatting sqref="L273:P273">
    <cfRule type="expression" dxfId="66" priority="67" stopIfTrue="1">
      <formula>$A273&lt;&gt;0</formula>
    </cfRule>
  </conditionalFormatting>
  <conditionalFormatting sqref="K274">
    <cfRule type="expression" dxfId="65" priority="66" stopIfTrue="1">
      <formula>希望&lt;&gt;0</formula>
    </cfRule>
  </conditionalFormatting>
  <conditionalFormatting sqref="L274:P274">
    <cfRule type="expression" dxfId="64" priority="65" stopIfTrue="1">
      <formula>$A274&lt;&gt;0</formula>
    </cfRule>
  </conditionalFormatting>
  <conditionalFormatting sqref="K275">
    <cfRule type="expression" dxfId="63" priority="64" stopIfTrue="1">
      <formula>希望&lt;&gt;0</formula>
    </cfRule>
  </conditionalFormatting>
  <conditionalFormatting sqref="L275:P275">
    <cfRule type="expression" dxfId="62" priority="63" stopIfTrue="1">
      <formula>$A275&lt;&gt;0</formula>
    </cfRule>
  </conditionalFormatting>
  <conditionalFormatting sqref="K276">
    <cfRule type="expression" dxfId="61" priority="62" stopIfTrue="1">
      <formula>希望&lt;&gt;0</formula>
    </cfRule>
  </conditionalFormatting>
  <conditionalFormatting sqref="L276:P276">
    <cfRule type="expression" dxfId="60" priority="61" stopIfTrue="1">
      <formula>$A276&lt;&gt;0</formula>
    </cfRule>
  </conditionalFormatting>
  <conditionalFormatting sqref="K277">
    <cfRule type="expression" dxfId="59" priority="60" stopIfTrue="1">
      <formula>希望&lt;&gt;0</formula>
    </cfRule>
  </conditionalFormatting>
  <conditionalFormatting sqref="L277:P277">
    <cfRule type="expression" dxfId="58" priority="59" stopIfTrue="1">
      <formula>$A277&lt;&gt;0</formula>
    </cfRule>
  </conditionalFormatting>
  <conditionalFormatting sqref="K278">
    <cfRule type="expression" dxfId="57" priority="58" stopIfTrue="1">
      <formula>希望&lt;&gt;0</formula>
    </cfRule>
  </conditionalFormatting>
  <conditionalFormatting sqref="L278:P278">
    <cfRule type="expression" dxfId="56" priority="57" stopIfTrue="1">
      <formula>$A278&lt;&gt;0</formula>
    </cfRule>
  </conditionalFormatting>
  <conditionalFormatting sqref="K279">
    <cfRule type="expression" dxfId="55" priority="56" stopIfTrue="1">
      <formula>希望&lt;&gt;0</formula>
    </cfRule>
  </conditionalFormatting>
  <conditionalFormatting sqref="L279:P279">
    <cfRule type="expression" dxfId="54" priority="55" stopIfTrue="1">
      <formula>$A279&lt;&gt;0</formula>
    </cfRule>
  </conditionalFormatting>
  <conditionalFormatting sqref="K280">
    <cfRule type="expression" dxfId="53" priority="54" stopIfTrue="1">
      <formula>希望&lt;&gt;0</formula>
    </cfRule>
  </conditionalFormatting>
  <conditionalFormatting sqref="L280:P280">
    <cfRule type="expression" dxfId="52" priority="53" stopIfTrue="1">
      <formula>$A280&lt;&gt;0</formula>
    </cfRule>
  </conditionalFormatting>
  <conditionalFormatting sqref="K281">
    <cfRule type="expression" dxfId="51" priority="52" stopIfTrue="1">
      <formula>希望&lt;&gt;0</formula>
    </cfRule>
  </conditionalFormatting>
  <conditionalFormatting sqref="L281:P281">
    <cfRule type="expression" dxfId="50" priority="51" stopIfTrue="1">
      <formula>$A281&lt;&gt;0</formula>
    </cfRule>
  </conditionalFormatting>
  <conditionalFormatting sqref="K282">
    <cfRule type="expression" dxfId="49" priority="50" stopIfTrue="1">
      <formula>希望&lt;&gt;0</formula>
    </cfRule>
  </conditionalFormatting>
  <conditionalFormatting sqref="L282:P282">
    <cfRule type="expression" dxfId="48" priority="49" stopIfTrue="1">
      <formula>$A282&lt;&gt;0</formula>
    </cfRule>
  </conditionalFormatting>
  <conditionalFormatting sqref="K283">
    <cfRule type="expression" dxfId="47" priority="48" stopIfTrue="1">
      <formula>希望&lt;&gt;0</formula>
    </cfRule>
  </conditionalFormatting>
  <conditionalFormatting sqref="L283:P283">
    <cfRule type="expression" dxfId="46" priority="47" stopIfTrue="1">
      <formula>$A283&lt;&gt;0</formula>
    </cfRule>
  </conditionalFormatting>
  <conditionalFormatting sqref="K284">
    <cfRule type="expression" dxfId="45" priority="46" stopIfTrue="1">
      <formula>希望&lt;&gt;0</formula>
    </cfRule>
  </conditionalFormatting>
  <conditionalFormatting sqref="L284:P284">
    <cfRule type="expression" dxfId="44" priority="45" stopIfTrue="1">
      <formula>$A284&lt;&gt;0</formula>
    </cfRule>
  </conditionalFormatting>
  <conditionalFormatting sqref="K285">
    <cfRule type="expression" dxfId="43" priority="44" stopIfTrue="1">
      <formula>希望&lt;&gt;0</formula>
    </cfRule>
  </conditionalFormatting>
  <conditionalFormatting sqref="L285:P285">
    <cfRule type="expression" dxfId="42" priority="43" stopIfTrue="1">
      <formula>$A285&lt;&gt;0</formula>
    </cfRule>
  </conditionalFormatting>
  <conditionalFormatting sqref="K286">
    <cfRule type="expression" dxfId="41" priority="42" stopIfTrue="1">
      <formula>希望&lt;&gt;0</formula>
    </cfRule>
  </conditionalFormatting>
  <conditionalFormatting sqref="L286:P286">
    <cfRule type="expression" dxfId="40" priority="41" stopIfTrue="1">
      <formula>$A286&lt;&gt;0</formula>
    </cfRule>
  </conditionalFormatting>
  <conditionalFormatting sqref="K287">
    <cfRule type="expression" dxfId="39" priority="40" stopIfTrue="1">
      <formula>希望&lt;&gt;0</formula>
    </cfRule>
  </conditionalFormatting>
  <conditionalFormatting sqref="L287:P287">
    <cfRule type="expression" dxfId="38" priority="39" stopIfTrue="1">
      <formula>$A287&lt;&gt;0</formula>
    </cfRule>
  </conditionalFormatting>
  <conditionalFormatting sqref="K288">
    <cfRule type="expression" dxfId="37" priority="38" stopIfTrue="1">
      <formula>希望&lt;&gt;0</formula>
    </cfRule>
  </conditionalFormatting>
  <conditionalFormatting sqref="L288:P288">
    <cfRule type="expression" dxfId="36" priority="37" stopIfTrue="1">
      <formula>$A288&lt;&gt;0</formula>
    </cfRule>
  </conditionalFormatting>
  <conditionalFormatting sqref="K289">
    <cfRule type="expression" dxfId="35" priority="36" stopIfTrue="1">
      <formula>希望&lt;&gt;0</formula>
    </cfRule>
  </conditionalFormatting>
  <conditionalFormatting sqref="L289:P289">
    <cfRule type="expression" dxfId="34" priority="35" stopIfTrue="1">
      <formula>$A289&lt;&gt;0</formula>
    </cfRule>
  </conditionalFormatting>
  <conditionalFormatting sqref="K290">
    <cfRule type="expression" dxfId="33" priority="34" stopIfTrue="1">
      <formula>希望&lt;&gt;0</formula>
    </cfRule>
  </conditionalFormatting>
  <conditionalFormatting sqref="L290:P290">
    <cfRule type="expression" dxfId="32" priority="33" stopIfTrue="1">
      <formula>$A290&lt;&gt;0</formula>
    </cfRule>
  </conditionalFormatting>
  <conditionalFormatting sqref="K291">
    <cfRule type="expression" dxfId="31" priority="32" stopIfTrue="1">
      <formula>希望&lt;&gt;0</formula>
    </cfRule>
  </conditionalFormatting>
  <conditionalFormatting sqref="L291:P291">
    <cfRule type="expression" dxfId="30" priority="31" stopIfTrue="1">
      <formula>$A291&lt;&gt;0</formula>
    </cfRule>
  </conditionalFormatting>
  <conditionalFormatting sqref="K292">
    <cfRule type="expression" dxfId="29" priority="30" stopIfTrue="1">
      <formula>希望&lt;&gt;0</formula>
    </cfRule>
  </conditionalFormatting>
  <conditionalFormatting sqref="L292:P292">
    <cfRule type="expression" dxfId="28" priority="29" stopIfTrue="1">
      <formula>$A292&lt;&gt;0</formula>
    </cfRule>
  </conditionalFormatting>
  <conditionalFormatting sqref="K293">
    <cfRule type="expression" dxfId="27" priority="28" stopIfTrue="1">
      <formula>希望&lt;&gt;0</formula>
    </cfRule>
  </conditionalFormatting>
  <conditionalFormatting sqref="L293:P293">
    <cfRule type="expression" dxfId="26" priority="27" stopIfTrue="1">
      <formula>$A293&lt;&gt;0</formula>
    </cfRule>
  </conditionalFormatting>
  <conditionalFormatting sqref="K294">
    <cfRule type="expression" dxfId="25" priority="26" stopIfTrue="1">
      <formula>希望&lt;&gt;0</formula>
    </cfRule>
  </conditionalFormatting>
  <conditionalFormatting sqref="L294:P294">
    <cfRule type="expression" dxfId="24" priority="25" stopIfTrue="1">
      <formula>$A294&lt;&gt;0</formula>
    </cfRule>
  </conditionalFormatting>
  <conditionalFormatting sqref="K295">
    <cfRule type="expression" dxfId="23" priority="24" stopIfTrue="1">
      <formula>希望&lt;&gt;0</formula>
    </cfRule>
  </conditionalFormatting>
  <conditionalFormatting sqref="L295:P295">
    <cfRule type="expression" dxfId="22" priority="23" stopIfTrue="1">
      <formula>$A295&lt;&gt;0</formula>
    </cfRule>
  </conditionalFormatting>
  <conditionalFormatting sqref="K296">
    <cfRule type="expression" dxfId="21" priority="22" stopIfTrue="1">
      <formula>希望&lt;&gt;0</formula>
    </cfRule>
  </conditionalFormatting>
  <conditionalFormatting sqref="L296:P296">
    <cfRule type="expression" dxfId="20" priority="21" stopIfTrue="1">
      <formula>$A296&lt;&gt;0</formula>
    </cfRule>
  </conditionalFormatting>
  <conditionalFormatting sqref="K297">
    <cfRule type="expression" dxfId="19" priority="20" stopIfTrue="1">
      <formula>希望&lt;&gt;0</formula>
    </cfRule>
  </conditionalFormatting>
  <conditionalFormatting sqref="L297:P297">
    <cfRule type="expression" dxfId="18" priority="19" stopIfTrue="1">
      <formula>$A297&lt;&gt;0</formula>
    </cfRule>
  </conditionalFormatting>
  <conditionalFormatting sqref="K298">
    <cfRule type="expression" dxfId="17" priority="18" stopIfTrue="1">
      <formula>希望&lt;&gt;0</formula>
    </cfRule>
  </conditionalFormatting>
  <conditionalFormatting sqref="L298:P298">
    <cfRule type="expression" dxfId="16" priority="17" stopIfTrue="1">
      <formula>$A298&lt;&gt;0</formula>
    </cfRule>
  </conditionalFormatting>
  <conditionalFormatting sqref="K299">
    <cfRule type="expression" dxfId="15" priority="16" stopIfTrue="1">
      <formula>希望&lt;&gt;0</formula>
    </cfRule>
  </conditionalFormatting>
  <conditionalFormatting sqref="L299:P299">
    <cfRule type="expression" dxfId="14" priority="15" stopIfTrue="1">
      <formula>$A299&lt;&gt;0</formula>
    </cfRule>
  </conditionalFormatting>
  <conditionalFormatting sqref="K300">
    <cfRule type="expression" dxfId="13" priority="14" stopIfTrue="1">
      <formula>希望&lt;&gt;0</formula>
    </cfRule>
  </conditionalFormatting>
  <conditionalFormatting sqref="L300:P300">
    <cfRule type="expression" dxfId="12" priority="13" stopIfTrue="1">
      <formula>$A300&lt;&gt;0</formula>
    </cfRule>
  </conditionalFormatting>
  <conditionalFormatting sqref="K301">
    <cfRule type="expression" dxfId="11" priority="12" stopIfTrue="1">
      <formula>希望&lt;&gt;0</formula>
    </cfRule>
  </conditionalFormatting>
  <conditionalFormatting sqref="L301:P301">
    <cfRule type="expression" dxfId="10" priority="11" stopIfTrue="1">
      <formula>$A301&lt;&gt;0</formula>
    </cfRule>
  </conditionalFormatting>
  <conditionalFormatting sqref="K302">
    <cfRule type="expression" dxfId="9" priority="10" stopIfTrue="1">
      <formula>希望&lt;&gt;0</formula>
    </cfRule>
  </conditionalFormatting>
  <conditionalFormatting sqref="L302:P302">
    <cfRule type="expression" dxfId="8" priority="9" stopIfTrue="1">
      <formula>$A302&lt;&gt;0</formula>
    </cfRule>
  </conditionalFormatting>
  <conditionalFormatting sqref="K303">
    <cfRule type="expression" dxfId="7" priority="8" stopIfTrue="1">
      <formula>希望&lt;&gt;0</formula>
    </cfRule>
  </conditionalFormatting>
  <conditionalFormatting sqref="L303:P303">
    <cfRule type="expression" dxfId="6" priority="7" stopIfTrue="1">
      <formula>$A303&lt;&gt;0</formula>
    </cfRule>
  </conditionalFormatting>
  <conditionalFormatting sqref="K304">
    <cfRule type="expression" dxfId="5" priority="6" stopIfTrue="1">
      <formula>希望&lt;&gt;0</formula>
    </cfRule>
  </conditionalFormatting>
  <conditionalFormatting sqref="L304:P304">
    <cfRule type="expression" dxfId="4" priority="5" stopIfTrue="1">
      <formula>$A304&lt;&gt;0</formula>
    </cfRule>
  </conditionalFormatting>
  <conditionalFormatting sqref="K305">
    <cfRule type="expression" dxfId="3" priority="4" stopIfTrue="1">
      <formula>希望&lt;&gt;0</formula>
    </cfRule>
  </conditionalFormatting>
  <conditionalFormatting sqref="L305:P305">
    <cfRule type="expression" dxfId="2" priority="3" stopIfTrue="1">
      <formula>$A305&lt;&gt;0</formula>
    </cfRule>
  </conditionalFormatting>
  <conditionalFormatting sqref="K306">
    <cfRule type="expression" dxfId="1" priority="2" stopIfTrue="1">
      <formula>希望&lt;&gt;0</formula>
    </cfRule>
  </conditionalFormatting>
  <conditionalFormatting sqref="L306:P306">
    <cfRule type="expression" dxfId="0" priority="1" stopIfTrue="1">
      <formula>$A306&lt;&gt;0</formula>
    </cfRule>
  </conditionalFormatting>
  <dataValidations count="160">
    <dataValidation imeMode="hiragana" allowBlank="1" showInputMessage="1" showErrorMessage="1" sqref="L189:P189 Q189:S189 T189:V189 W189:Y189 L190:P190 Q190:S190 T190:V190 W190:Y190 L191:P191 Q191:S191 T191:V191 W191:Y191 L192:P192 Q192:S192 T192:V192 W192:Y192 L193:P193 Q193:S193 T193:V193 W193:Y193 L194:P194 Q194:S194 T194:V194 W194:Y194 L195:P195 Q195:S195 T195:V195 W195:Y195 L196:P196 Q196:S196 T196:V196 W196:Y196 L197:P197 Q197:S197 T197:V197 W197:Y197 L198:P198 Q198:S198 T198:V198 W198:Y198 L199:P199 Q199:S199 T199:V199 W199:Y199 L200:P200 Q200:S200 T200:V200 W200:Y200 L201:P201 Q201:S201 T201:V201 W201:Y201 L202:P202 Q202:S202 T202:V202 W202:Y202 L203:P203 Q203:S203 T203:V203 W203:Y203 L204:P204 Q204:S204 T204:V204 W204:Y204 L205:P205 Q205:S205 T205:V205 W205:Y205 L206:P206 Q206:S206 T206:V206 W206:Y206 L207:P207 Q207:S207 T207:V207 W207:Y207 L208:P208 Q208:S208 T208:V208 W208:Y208 L209:P209 Q209:S209 T209:V209 W209:Y209 L210:P210 Q210:S210 T210:V210 W210:Y210 L211:P211 Q211:S211 T211:V211 W211:Y211 L212:P212 Q212:S212 T212:V212 W212:Y212 L213:P213 Q213:S213 T213:V213 W213:Y213 L214:P214 Q214:S214 T214:V214 W214:Y214 L215:P215 Q215:S215 T215:V215 W215:Y215 L216:P216 Q216:S216 T216:V216 W216:Y216 L217:P217 Q217:S217 T217:V217 W217:Y217 L218:P218 Q218:S218 T218:V218 W218:Y218 L219:P219 Q219:S219 T219:V219 W219:Y219 L220:P220 Q220:S220 T220:V220 W220:Y220 L221:P221 Q221:S221 T221:V221 W221:Y221 L222:P222 Q222:S222 T222:V222 W222:Y222 L223:P223 Q223:S223 T223:V223 W223:Y223 L224:P224 Q224:S224 T224:V224 W224:Y224 L225:P225 Q225:S225 T225:V225 W225:Y225 L226:P226 Q226:S226 T226:V226 W226:Y226 L227:P227 Q227:S227 T227:V227 W227:Y227 L228:P228 Q228:S228 T228:V228 W228:Y228 L229:P229 Q229:S229 T229:V229 W229:Y229 L230:P230 Q230:S230 T230:V230 W230:Y230 L231:P231 Q231:S231 T231:V231 W231:Y231 L232:P232 Q232:S232 T232:V232 W232:Y232 L233:P233 Q233:S233 T233:V233 W233:Y233 L234:P234 Q234:S234 T234:V234 W234:Y234 L235:P235 Q235:S235 T235:V235 W235:Y235 L236:P236 Q236:S236 T236:V236 W236:Y236 L237:P237 Q237:S237 T237:V237 W237:Y237 L238:P238 Q238:S238 T238:V238 W238:Y238 L239:P239 Q239:S239 T239:V239 W239:Y239 L240:P240 Q240:S240 T240:V240 W240:Y240 L241:P241 Q241:S241 T241:V241 W241:Y241 L242:P242 Q242:S242 T242:V242 W242:Y242 L243:P243 Q243:S243 T243:V243 W243:Y243 L244:P244 Q244:S244 T244:V244 W244:Y244 L245:P245 Q245:S245 T245:V245 W245:Y245 L246:P246 Q246:S246 T246:V246 W246:Y246 L247:P247 Q247:S247 T247:V247 W247:Y247 L248:P248 Q248:S248 T248:V248 W248:Y248 L249:P249 Q249:S249 T249:V249 W249:Y249 L250:P250 Q250:S250 T250:V250 W250:Y250 L251:P251 Q251:S251 T251:V251 W251:Y251 L252:P252 Q252:S252 T252:V252 W252:Y252 L253:P253 Q253:S253 T253:V253 W253:Y253 L254:P254 Q254:S254 T254:V254 W254:Y254 L255:P255 Q255:S255 T255:V255 W255:Y255 L256:P256 Q256:S256 T256:V256 W256:Y256 L257:P257 Q257:S257 T257:V257 W257:Y257 L258:P258 Q258:S258 T258:V258 W258:Y258 L259:P259 Q259:S259 T259:V259 W259:Y259 L260:P260 Q260:S260 T260:V260 W260:Y260 L261:P261 Q261:S261 T261:V261 W261:Y261 L262:P262 Q262:S262 T262:V262 W262:Y262 L263:P263 Q263:S263 T263:V263 W263:Y263 L267:P267 Q267:S267 T267:V267 W267:Y267 L268:P268 Q268:S268 T268:V268 W268:Y268 L269:P269 Q269:S269 T269:V269 W269:Y269 L270:P270 Q270:S270 T270:V270 W270:Y270 L271:P271 Q271:S271 T271:V271 W271:Y271 L272:P272 Q272:S272 T272:V272 W272:Y272 L273:P273 Q273:S273 T273:V273 W273:Y273 L274:P274 Q274:S274 T274:V274 W274:Y274 L275:P275 Q275:S275 T275:V275 W275:Y275 L276:P276 Q276:S276 T276:V276 W276:Y276 L277:P277 Q277:S277 T277:V277 W277:Y277 L278:P278 Q278:S278 T278:V278 W278:Y278 L279:P279 Q279:S279 T279:V279 W279:Y279 L280:P280 Q280:S280 T280:V280 W280:Y280 L281:P281 Q281:S281 T281:V281 W281:Y281 L282:P282 Q282:S282 T282:V282 W282:Y282 L283:P283 Q283:S283 T283:V283 W283:Y283 L284:P284 Q284:S284 T284:V284 W284:Y284 L285:P285 Q285:S285 T285:V285 W285:Y285 L286:P286 Q286:S286 T286:V286 W286:Y286 L287:P287 Q287:S287 T287:V287 W287:Y287 L288:P288 Q288:S288 T288:V288 W288:Y288 L289:P289 Q289:S289 T289:V289 W289:Y289 L290:P290 Q290:S290 T290:V290 W290:Y290 L291:P291 Q291:S291 T291:V291 W291:Y291 L292:P292 Q292:S292 T292:V292 W292:Y292 L293:P293 Q293:S293 T293:V293 W293:Y293 L294:P294 Q294:S294 T294:V294 W294:Y294 L295:P295 Q295:S295 T295:V295 W295:Y295 L296:P296 Q296:S296 T296:V296 W296:Y296 L297:P297 Q297:S297 T297:V297 W297:Y297 L298:P298 Q298:S298 T298:V298 W298:Y298 L299:P299 Q299:S299 T299:V299 W299:Y299 L300:P300 Q300:S300 T300:V300 W300:Y300 L301:P301 Q301:S301 T301:V301 W301:Y301 L302:P302 Q302:S302 T302:V302 W302:Y302 L303:P303 Q303:S303 T303:V303 W303:Y303 L304:P304 Q304:S304 T304:V304 W304:Y304 L305:P305 Q305:S305 T305:V305 W305:Y305 L306:P306 Q306:S306 T306:V306 W306:Y306"/>
    <dataValidation imeMode="hiragana" allowBlank="1" showInputMessage="1" showErrorMessage="1" sqref="I22:Y22"/>
    <dataValidation type="whole" imeMode="halfAlpha" allowBlank="1" showInputMessage="1" showErrorMessage="1" error="7桁の数字を入力してください" sqref="I20:M20">
      <formula1>0</formula1>
      <formula2>9999999</formula2>
    </dataValidation>
    <dataValidation imeMode="fullKatakana" allowBlank="1" showInputMessage="1" showErrorMessage="1" sqref="I24:Y24"/>
    <dataValidation imeMode="hiragana" allowBlank="1" showInputMessage="1" showErrorMessage="1" sqref="I26:Y26"/>
    <dataValidation imeMode="hiragana" allowBlank="1" showInputMessage="1" showErrorMessage="1" sqref="I28:Y28"/>
    <dataValidation imeMode="fullKatakana" allowBlank="1" showInputMessage="1" showErrorMessage="1" sqref="I30:Y30"/>
    <dataValidation imeMode="hiragana" allowBlank="1" showInputMessage="1" showErrorMessage="1" sqref="I32:Y32"/>
    <dataValidation imeMode="halfAlpha" allowBlank="1" showInputMessage="1" showErrorMessage="1" sqref="I34:M34"/>
    <dataValidation imeMode="halfAlpha" allowBlank="1" showInputMessage="1" showErrorMessage="1" sqref="P34"/>
    <dataValidation imeMode="halfAlpha" allowBlank="1" showInputMessage="1" showErrorMessage="1" sqref="I36:M36"/>
    <dataValidation imeMode="halfAlpha" allowBlank="1" showInputMessage="1" showErrorMessage="1" sqref="I38:Y38"/>
    <dataValidation type="list" imeMode="halfAlpha" allowBlank="1" showInputMessage="1" showErrorMessage="1" error="リストから選択してください" sqref="I40:M40">
      <formula1>"一致する,一致しない"</formula1>
    </dataValidation>
    <dataValidation type="list" imeMode="halfAlpha" allowBlank="1" showInputMessage="1" showErrorMessage="1" error="リストから選択してください" sqref="I63:M63">
      <formula1>"しない,する"</formula1>
    </dataValidation>
    <dataValidation type="whole" imeMode="halfAlpha" allowBlank="1" showInputMessage="1" showErrorMessage="1" error="7桁の数字を入力してください" sqref="I69:M69">
      <formula1>0</formula1>
      <formula2>9999999</formula2>
    </dataValidation>
    <dataValidation imeMode="hiragana" allowBlank="1" showInputMessage="1" showErrorMessage="1" sqref="I71:Y71"/>
    <dataValidation imeMode="fullKatakana" allowBlank="1" showInputMessage="1" showErrorMessage="1" sqref="I73:Y73"/>
    <dataValidation imeMode="hiragana" allowBlank="1" showInputMessage="1" showErrorMessage="1" sqref="I75:Y75"/>
    <dataValidation imeMode="hiragana" allowBlank="1" showInputMessage="1" showErrorMessage="1" sqref="I77:Y77"/>
    <dataValidation imeMode="fullKatakana" allowBlank="1" showInputMessage="1" showErrorMessage="1" sqref="I79:Y79"/>
    <dataValidation imeMode="hiragana" allowBlank="1" showInputMessage="1" showErrorMessage="1" sqref="I81:Y81"/>
    <dataValidation imeMode="halfAlpha" allowBlank="1" showInputMessage="1" showErrorMessage="1" sqref="I83:M83"/>
    <dataValidation imeMode="halfAlpha" allowBlank="1" showInputMessage="1" showErrorMessage="1" sqref="P83"/>
    <dataValidation imeMode="halfAlpha" allowBlank="1" showInputMessage="1" showErrorMessage="1" sqref="I85:M85"/>
    <dataValidation imeMode="halfAlpha" allowBlank="1" showInputMessage="1" showErrorMessage="1" sqref="I87:Y87"/>
    <dataValidation imeMode="hiragana" allowBlank="1" showInputMessage="1" showErrorMessage="1" sqref="I112:Y112"/>
    <dataValidation imeMode="fullKatakana" allowBlank="1" showInputMessage="1" showErrorMessage="1" sqref="I114:Y114"/>
    <dataValidation imeMode="hiragana" allowBlank="1" showInputMessage="1" showErrorMessage="1" sqref="I116:Y116"/>
    <dataValidation type="whole" imeMode="halfAlpha" allowBlank="1" showInputMessage="1" showErrorMessage="1" error="7桁の数字を入力してください" sqref="I118:M118">
      <formula1>0</formula1>
      <formula2>9999999</formula2>
    </dataValidation>
    <dataValidation imeMode="hiragana" allowBlank="1" showInputMessage="1" showErrorMessage="1" sqref="I120:Y120"/>
    <dataValidation imeMode="halfAlpha" allowBlank="1" showInputMessage="1" showErrorMessage="1" sqref="I122:M122"/>
    <dataValidation imeMode="halfAlpha" allowBlank="1" showInputMessage="1" showErrorMessage="1" sqref="P122"/>
    <dataValidation imeMode="halfAlpha" allowBlank="1" showInputMessage="1" showErrorMessage="1" sqref="I124:M124"/>
    <dataValidation imeMode="halfAlpha" allowBlank="1" showInputMessage="1" showErrorMessage="1" sqref="I126:Y126"/>
    <dataValidation type="list" imeMode="halfAlpha" allowBlank="1" showInputMessage="1" showErrorMessage="1" error="リストから選択してください" sqref="I153:M153">
      <formula1>"しない,する"</formula1>
    </dataValidation>
    <dataValidation imeMode="fullKatakana" allowBlank="1" showInputMessage="1" showErrorMessage="1" sqref="I155:Y155"/>
    <dataValidation imeMode="hiragana" allowBlank="1" showInputMessage="1" showErrorMessage="1" sqref="I157:Y157"/>
    <dataValidation imeMode="halfAlpha" allowBlank="1" showInputMessage="1" showErrorMessage="1" sqref="I159:M159"/>
    <dataValidation type="whole" imeMode="halfAlpha" allowBlank="1" showInputMessage="1" showErrorMessage="1" error="7桁の数字を入力してください" sqref="I161:M161">
      <formula1>0</formula1>
      <formula2>9999999</formula2>
    </dataValidation>
    <dataValidation imeMode="hiragana" allowBlank="1" showInputMessage="1" showErrorMessage="1" sqref="I163:Y163"/>
    <dataValidation imeMode="halfAlpha" allowBlank="1" showInputMessage="1" showErrorMessage="1" sqref="I165:M165"/>
    <dataValidation imeMode="halfAlpha" allowBlank="1" showInputMessage="1" showErrorMessage="1" sqref="I167:M167"/>
    <dataValidation imeMode="halfAlpha" allowBlank="1" showInputMessage="1" showErrorMessage="1" sqref="I169:Y169"/>
    <dataValidation type="whole" imeMode="halfAlpha" allowBlank="1" showInputMessage="1" showErrorMessage="1" error="有効な数字を入力してください" sqref="I176:M176">
      <formula1>0</formula1>
      <formula2>9999999999</formula2>
    </dataValidation>
    <dataValidation allowBlank="1" showInputMessage="1" showErrorMessage="1" sqref="B188"/>
    <dataValidation type="list" imeMode="halfAlpha" allowBlank="1" showInputMessage="1" showErrorMessage="1" error="リストから選択してください" sqref="K189">
      <formula1>"①,②,③,④,⑤,⑥,⑦,○,　"</formula1>
    </dataValidation>
    <dataValidation type="list" imeMode="halfAlpha" allowBlank="1" showInputMessage="1" showErrorMessage="1" error="リストから選択してください" sqref="K190">
      <formula1>"①,②,③,④,⑤,⑥,⑦,○,　"</formula1>
    </dataValidation>
    <dataValidation type="list" imeMode="halfAlpha" allowBlank="1" showInputMessage="1" showErrorMessage="1" error="リストから選択してください" sqref="K191">
      <formula1>"①,②,③,④,⑤,⑥,⑦,○,　"</formula1>
    </dataValidation>
    <dataValidation type="list" imeMode="halfAlpha" allowBlank="1" showInputMessage="1" showErrorMessage="1" error="リストから選択してください" sqref="K192">
      <formula1>"①,②,③,④,⑤,⑥,⑦,○,　"</formula1>
    </dataValidation>
    <dataValidation type="list" imeMode="halfAlpha" allowBlank="1" showInputMessage="1" showErrorMessage="1" error="リストから選択してください" sqref="K193">
      <formula1>"①,②,③,④,⑤,⑥,⑦,○,　"</formula1>
    </dataValidation>
    <dataValidation type="list" imeMode="halfAlpha" allowBlank="1" showInputMessage="1" showErrorMessage="1" error="リストから選択してください" sqref="K194">
      <formula1>"①,②,③,④,⑤,⑥,⑦,○,　"</formula1>
    </dataValidation>
    <dataValidation type="list" imeMode="halfAlpha" allowBlank="1" showInputMessage="1" showErrorMessage="1" error="リストから選択してください" sqref="K195">
      <formula1>"①,②,③,④,⑤,⑥,⑦,○,　"</formula1>
    </dataValidation>
    <dataValidation type="list" imeMode="halfAlpha" allowBlank="1" showInputMessage="1" showErrorMessage="1" error="リストから選択してください" sqref="K196">
      <formula1>"①,②,③,④,⑤,⑥,⑦,○,　"</formula1>
    </dataValidation>
    <dataValidation type="list" imeMode="halfAlpha" allowBlank="1" showInputMessage="1" showErrorMessage="1" error="リストから選択してください" sqref="K197">
      <formula1>"①,②,③,④,⑤,⑥,⑦,○,　"</formula1>
    </dataValidation>
    <dataValidation type="list" imeMode="halfAlpha" allowBlank="1" showInputMessage="1" showErrorMessage="1" error="リストから選択してください" sqref="K198">
      <formula1>"①,②,③,④,⑤,⑥,⑦,○,　"</formula1>
    </dataValidation>
    <dataValidation type="list" imeMode="halfAlpha" allowBlank="1" showInputMessage="1" showErrorMessage="1" error="リストから選択してください" sqref="K199">
      <formula1>"①,②,③,④,⑤,⑥,⑦,○,　"</formula1>
    </dataValidation>
    <dataValidation type="list" imeMode="halfAlpha" allowBlank="1" showInputMessage="1" showErrorMessage="1" error="リストから選択してください" sqref="K200">
      <formula1>"①,②,③,④,⑤,⑥,⑦,○,　"</formula1>
    </dataValidation>
    <dataValidation type="list" imeMode="halfAlpha" allowBlank="1" showInputMessage="1" showErrorMessage="1" error="リストから選択してください" sqref="K201">
      <formula1>"①,②,③,④,⑤,⑥,⑦,○,　"</formula1>
    </dataValidation>
    <dataValidation type="list" imeMode="halfAlpha" allowBlank="1" showInputMessage="1" showErrorMessage="1" error="リストから選択してください" sqref="K202">
      <formula1>"①,②,③,④,⑤,⑥,⑦,○,　"</formula1>
    </dataValidation>
    <dataValidation type="list" imeMode="halfAlpha" allowBlank="1" showInputMessage="1" showErrorMessage="1" error="リストから選択してください" sqref="K203">
      <formula1>"①,②,③,④,⑤,⑥,⑦,○,　"</formula1>
    </dataValidation>
    <dataValidation type="list" imeMode="halfAlpha" allowBlank="1" showInputMessage="1" showErrorMessage="1" error="リストから選択してください" sqref="K204">
      <formula1>"①,②,③,④,⑤,⑥,⑦,○,　"</formula1>
    </dataValidation>
    <dataValidation type="list" imeMode="halfAlpha" allowBlank="1" showInputMessage="1" showErrorMessage="1" error="リストから選択してください" sqref="K205">
      <formula1>"①,②,③,④,⑤,⑥,⑦,○,　"</formula1>
    </dataValidation>
    <dataValidation type="list" imeMode="halfAlpha" allowBlank="1" showInputMessage="1" showErrorMessage="1" error="リストから選択してください" sqref="K206">
      <formula1>"①,②,③,④,⑤,⑥,⑦,○,　"</formula1>
    </dataValidation>
    <dataValidation type="list" imeMode="halfAlpha" allowBlank="1" showInputMessage="1" showErrorMessage="1" error="リストから選択してください" sqref="K207">
      <formula1>"①,②,③,④,⑤,⑥,⑦,○,　"</formula1>
    </dataValidation>
    <dataValidation type="list" imeMode="halfAlpha" allowBlank="1" showInputMessage="1" showErrorMessage="1" error="リストから選択してください" sqref="K208">
      <formula1>"①,②,③,④,⑤,⑥,⑦,○,　"</formula1>
    </dataValidation>
    <dataValidation type="list" imeMode="halfAlpha" allowBlank="1" showInputMessage="1" showErrorMessage="1" error="リストから選択してください" sqref="K209">
      <formula1>"①,②,③,④,⑤,⑥,⑦,○,　"</formula1>
    </dataValidation>
    <dataValidation type="list" imeMode="halfAlpha" allowBlank="1" showInputMessage="1" showErrorMessage="1" error="リストから選択してください" sqref="K210">
      <formula1>"①,②,③,④,⑤,⑥,⑦,○,　"</formula1>
    </dataValidation>
    <dataValidation type="list" imeMode="halfAlpha" allowBlank="1" showInputMessage="1" showErrorMessage="1" error="リストから選択してください" sqref="K211">
      <formula1>"①,②,③,④,⑤,⑥,⑦,○,　"</formula1>
    </dataValidation>
    <dataValidation type="list" imeMode="halfAlpha" allowBlank="1" showInputMessage="1" showErrorMessage="1" error="リストから選択してください" sqref="K212">
      <formula1>"①,②,③,④,⑤,⑥,⑦,○,　"</formula1>
    </dataValidation>
    <dataValidation type="list" imeMode="halfAlpha" allowBlank="1" showInputMessage="1" showErrorMessage="1" error="リストから選択してください" sqref="K213">
      <formula1>"①,②,③,④,⑤,⑥,⑦,○,　"</formula1>
    </dataValidation>
    <dataValidation type="list" imeMode="halfAlpha" allowBlank="1" showInputMessage="1" showErrorMessage="1" error="リストから選択してください" sqref="K214">
      <formula1>"①,②,③,④,⑤,⑥,⑦,○,　"</formula1>
    </dataValidation>
    <dataValidation type="list" imeMode="halfAlpha" allowBlank="1" showInputMessage="1" showErrorMessage="1" error="リストから選択してください" sqref="K215">
      <formula1>"①,②,③,④,⑤,⑥,⑦,○,　"</formula1>
    </dataValidation>
    <dataValidation type="list" imeMode="halfAlpha" allowBlank="1" showInputMessage="1" showErrorMessage="1" error="リストから選択してください" sqref="K216">
      <formula1>"①,②,③,④,⑤,⑥,⑦,○,　"</formula1>
    </dataValidation>
    <dataValidation type="list" imeMode="halfAlpha" allowBlank="1" showInputMessage="1" showErrorMessage="1" error="リストから選択してください" sqref="K217">
      <formula1>"①,②,③,④,⑤,⑥,⑦,○,　"</formula1>
    </dataValidation>
    <dataValidation type="list" imeMode="halfAlpha" allowBlank="1" showInputMessage="1" showErrorMessage="1" error="リストから選択してください" sqref="K218">
      <formula1>"①,②,③,④,⑤,⑥,⑦,○,　"</formula1>
    </dataValidation>
    <dataValidation type="list" imeMode="halfAlpha" allowBlank="1" showInputMessage="1" showErrorMessage="1" error="リストから選択してください" sqref="K219">
      <formula1>"①,②,③,④,⑤,⑥,⑦,○,　"</formula1>
    </dataValidation>
    <dataValidation type="list" imeMode="halfAlpha" allowBlank="1" showInputMessage="1" showErrorMessage="1" error="リストから選択してください" sqref="K220">
      <formula1>"①,②,③,④,⑤,⑥,⑦,○,　"</formula1>
    </dataValidation>
    <dataValidation type="list" imeMode="halfAlpha" allowBlank="1" showInputMessage="1" showErrorMessage="1" error="リストから選択してください" sqref="K221">
      <formula1>"①,②,③,④,⑤,⑥,⑦,○,　"</formula1>
    </dataValidation>
    <dataValidation type="list" imeMode="halfAlpha" allowBlank="1" showInputMessage="1" showErrorMessage="1" error="リストから選択してください" sqref="K222">
      <formula1>"①,②,③,④,⑤,⑥,⑦,○,　"</formula1>
    </dataValidation>
    <dataValidation type="list" imeMode="halfAlpha" allowBlank="1" showInputMessage="1" showErrorMessage="1" error="リストから選択してください" sqref="K223">
      <formula1>"①,②,③,④,⑤,⑥,⑦,○,　"</formula1>
    </dataValidation>
    <dataValidation type="list" imeMode="halfAlpha" allowBlank="1" showInputMessage="1" showErrorMessage="1" error="リストから選択してください" sqref="K224">
      <formula1>"①,②,③,④,⑤,⑥,⑦,○,　"</formula1>
    </dataValidation>
    <dataValidation type="list" imeMode="halfAlpha" allowBlank="1" showInputMessage="1" showErrorMessage="1" error="リストから選択してください" sqref="K225">
      <formula1>"①,②,③,④,⑤,⑥,⑦,○,　"</formula1>
    </dataValidation>
    <dataValidation type="list" imeMode="halfAlpha" allowBlank="1" showInputMessage="1" showErrorMessage="1" error="リストから選択してください" sqref="K226">
      <formula1>"①,②,③,④,⑤,⑥,⑦,○,　"</formula1>
    </dataValidation>
    <dataValidation type="list" imeMode="halfAlpha" allowBlank="1" showInputMessage="1" showErrorMessage="1" error="リストから選択してください" sqref="K227">
      <formula1>"①,②,③,④,⑤,⑥,⑦,○,　"</formula1>
    </dataValidation>
    <dataValidation type="list" imeMode="halfAlpha" allowBlank="1" showInputMessage="1" showErrorMessage="1" error="リストから選択してください" sqref="K228">
      <formula1>"①,②,③,④,⑤,⑥,⑦,○,　"</formula1>
    </dataValidation>
    <dataValidation type="list" imeMode="halfAlpha" allowBlank="1" showInputMessage="1" showErrorMessage="1" error="リストから選択してください" sqref="K229">
      <formula1>"①,②,③,④,⑤,⑥,⑦,○,　"</formula1>
    </dataValidation>
    <dataValidation type="list" imeMode="halfAlpha" allowBlank="1" showInputMessage="1" showErrorMessage="1" error="リストから選択してください" sqref="K230">
      <formula1>"①,②,③,④,⑤,⑥,⑦,○,　"</formula1>
    </dataValidation>
    <dataValidation type="list" imeMode="halfAlpha" allowBlank="1" showInputMessage="1" showErrorMessage="1" error="リストから選択してください" sqref="K231">
      <formula1>"①,②,③,④,⑤,⑥,⑦,○,　"</formula1>
    </dataValidation>
    <dataValidation type="list" imeMode="halfAlpha" allowBlank="1" showInputMessage="1" showErrorMessage="1" error="リストから選択してください" sqref="K232">
      <formula1>"①,②,③,④,⑤,⑥,⑦,○,　"</formula1>
    </dataValidation>
    <dataValidation type="list" imeMode="halfAlpha" allowBlank="1" showInputMessage="1" showErrorMessage="1" error="リストから選択してください" sqref="K233">
      <formula1>"①,②,③,④,⑤,⑥,⑦,○,　"</formula1>
    </dataValidation>
    <dataValidation type="list" imeMode="halfAlpha" allowBlank="1" showInputMessage="1" showErrorMessage="1" error="リストから選択してください" sqref="K234">
      <formula1>"①,②,③,④,⑤,⑥,⑦,○,　"</formula1>
    </dataValidation>
    <dataValidation type="list" imeMode="halfAlpha" allowBlank="1" showInputMessage="1" showErrorMessage="1" error="リストから選択してください" sqref="K235">
      <formula1>"①,②,③,④,⑤,⑥,⑦,○,　"</formula1>
    </dataValidation>
    <dataValidation type="list" imeMode="halfAlpha" allowBlank="1" showInputMessage="1" showErrorMessage="1" error="リストから選択してください" sqref="K236">
      <formula1>"①,②,③,④,⑤,⑥,⑦,○,　"</formula1>
    </dataValidation>
    <dataValidation type="list" imeMode="halfAlpha" allowBlank="1" showInputMessage="1" showErrorMessage="1" error="リストから選択してください" sqref="K237">
      <formula1>"①,②,③,④,⑤,⑥,⑦,○,　"</formula1>
    </dataValidation>
    <dataValidation type="list" imeMode="halfAlpha" allowBlank="1" showInputMessage="1" showErrorMessage="1" error="リストから選択してください" sqref="K238">
      <formula1>"①,②,③,④,⑤,⑥,⑦,○,　"</formula1>
    </dataValidation>
    <dataValidation type="list" imeMode="halfAlpha" allowBlank="1" showInputMessage="1" showErrorMessage="1" error="リストから選択してください" sqref="K239">
      <formula1>"①,②,③,④,⑤,⑥,⑦,○,　"</formula1>
    </dataValidation>
    <dataValidation type="list" imeMode="halfAlpha" allowBlank="1" showInputMessage="1" showErrorMessage="1" error="リストから選択してください" sqref="K240">
      <formula1>"①,②,③,④,⑤,⑥,⑦,○,　"</formula1>
    </dataValidation>
    <dataValidation type="list" imeMode="halfAlpha" allowBlank="1" showInputMessage="1" showErrorMessage="1" error="リストから選択してください" sqref="K241">
      <formula1>"①,②,③,④,⑤,⑥,⑦,○,　"</formula1>
    </dataValidation>
    <dataValidation type="list" imeMode="halfAlpha" allowBlank="1" showInputMessage="1" showErrorMessage="1" error="リストから選択してください" sqref="K242">
      <formula1>"①,②,③,④,⑤,⑥,⑦,○,　"</formula1>
    </dataValidation>
    <dataValidation type="list" imeMode="halfAlpha" allowBlank="1" showInputMessage="1" showErrorMessage="1" error="リストから選択してください" sqref="K243">
      <formula1>"①,②,③,④,⑤,⑥,⑦,○,　"</formula1>
    </dataValidation>
    <dataValidation type="list" imeMode="halfAlpha" allowBlank="1" showInputMessage="1" showErrorMessage="1" error="リストから選択してください" sqref="K244">
      <formula1>"①,②,③,④,⑤,⑥,⑦,○,　"</formula1>
    </dataValidation>
    <dataValidation type="list" imeMode="halfAlpha" allowBlank="1" showInputMessage="1" showErrorMessage="1" error="リストから選択してください" sqref="K245">
      <formula1>"①,②,③,④,⑤,⑥,⑦,○,　"</formula1>
    </dataValidation>
    <dataValidation type="list" imeMode="halfAlpha" allowBlank="1" showInputMessage="1" showErrorMessage="1" error="リストから選択してください" sqref="K246">
      <formula1>"①,②,③,④,⑤,⑥,⑦,○,　"</formula1>
    </dataValidation>
    <dataValidation type="list" imeMode="halfAlpha" allowBlank="1" showInputMessage="1" showErrorMessage="1" error="リストから選択してください" sqref="K247">
      <formula1>"①,②,③,④,⑤,⑥,⑦,○,　"</formula1>
    </dataValidation>
    <dataValidation type="list" imeMode="halfAlpha" allowBlank="1" showInputMessage="1" showErrorMessage="1" error="リストから選択してください" sqref="K248">
      <formula1>"①,②,③,④,⑤,⑥,⑦,○,　"</formula1>
    </dataValidation>
    <dataValidation type="list" imeMode="halfAlpha" allowBlank="1" showInputMessage="1" showErrorMessage="1" error="リストから選択してください" sqref="K249">
      <formula1>"①,②,③,④,⑤,⑥,⑦,○,　"</formula1>
    </dataValidation>
    <dataValidation type="list" imeMode="halfAlpha" allowBlank="1" showInputMessage="1" showErrorMessage="1" error="リストから選択してください" sqref="K250">
      <formula1>"①,②,③,④,⑤,⑥,⑦,○,　"</formula1>
    </dataValidation>
    <dataValidation type="list" imeMode="halfAlpha" allowBlank="1" showInputMessage="1" showErrorMessage="1" error="リストから選択してください" sqref="K251">
      <formula1>"①,②,③,④,⑤,⑥,⑦,○,　"</formula1>
    </dataValidation>
    <dataValidation type="list" imeMode="halfAlpha" allowBlank="1" showInputMessage="1" showErrorMessage="1" error="リストから選択してください" sqref="K252">
      <formula1>"①,②,③,④,⑤,⑥,⑦,○,　"</formula1>
    </dataValidation>
    <dataValidation type="list" imeMode="halfAlpha" allowBlank="1" showInputMessage="1" showErrorMessage="1" error="リストから選択してください" sqref="K253">
      <formula1>"①,②,③,④,⑤,⑥,⑦,○,　"</formula1>
    </dataValidation>
    <dataValidation type="list" imeMode="halfAlpha" allowBlank="1" showInputMessage="1" showErrorMessage="1" error="リストから選択してください" sqref="K254">
      <formula1>"①,②,③,④,⑤,⑥,⑦,○,　"</formula1>
    </dataValidation>
    <dataValidation type="list" imeMode="halfAlpha" allowBlank="1" showInputMessage="1" showErrorMessage="1" error="リストから選択してください" sqref="K255">
      <formula1>"①,②,③,④,⑤,⑥,⑦,○,　"</formula1>
    </dataValidation>
    <dataValidation type="list" imeMode="halfAlpha" allowBlank="1" showInputMessage="1" showErrorMessage="1" error="リストから選択してください" sqref="K256">
      <formula1>"①,②,③,④,⑤,⑥,⑦,○,　"</formula1>
    </dataValidation>
    <dataValidation type="list" imeMode="halfAlpha" allowBlank="1" showInputMessage="1" showErrorMessage="1" error="リストから選択してください" sqref="K257">
      <formula1>"①,②,③,④,⑤,⑥,⑦,○,　"</formula1>
    </dataValidation>
    <dataValidation type="list" imeMode="halfAlpha" allowBlank="1" showInputMessage="1" showErrorMessage="1" error="リストから選択してください" sqref="K258">
      <formula1>"①,②,③,④,⑤,⑥,⑦,○,　"</formula1>
    </dataValidation>
    <dataValidation type="list" imeMode="halfAlpha" allowBlank="1" showInputMessage="1" showErrorMessage="1" error="リストから選択してください" sqref="K259">
      <formula1>"①,②,③,④,⑤,⑥,⑦,○,　"</formula1>
    </dataValidation>
    <dataValidation type="list" imeMode="halfAlpha" allowBlank="1" showInputMessage="1" showErrorMessage="1" error="リストから選択してください" sqref="K260">
      <formula1>"①,②,③,④,⑤,⑥,⑦,○,　"</formula1>
    </dataValidation>
    <dataValidation type="list" imeMode="halfAlpha" allowBlank="1" showInputMessage="1" showErrorMessage="1" error="リストから選択してください" sqref="K261">
      <formula1>"①,②,③,④,⑤,⑥,⑦,○,　"</formula1>
    </dataValidation>
    <dataValidation type="list" imeMode="halfAlpha" allowBlank="1" showInputMessage="1" showErrorMessage="1" error="リストから選択してください" sqref="K262">
      <formula1>"①,②,③,④,⑤,⑥,⑦,○,　"</formula1>
    </dataValidation>
    <dataValidation type="list" imeMode="halfAlpha" allowBlank="1" showInputMessage="1" showErrorMessage="1" error="リストから選択してください" sqref="K263">
      <formula1>"①,②,③,④,⑤,⑥,⑦,○,　"</formula1>
    </dataValidation>
    <dataValidation type="list" imeMode="halfAlpha" allowBlank="1" showInputMessage="1" showErrorMessage="1" error="リストから選択してください" sqref="K267">
      <formula1>"①,②,③,④,⑤,⑥,⑦,○,　"</formula1>
    </dataValidation>
    <dataValidation type="list" imeMode="halfAlpha" allowBlank="1" showInputMessage="1" showErrorMessage="1" error="リストから選択してください" sqref="K268">
      <formula1>"①,②,③,④,⑤,⑥,⑦,○,　"</formula1>
    </dataValidation>
    <dataValidation type="list" imeMode="halfAlpha" allowBlank="1" showInputMessage="1" showErrorMessage="1" error="リストから選択してください" sqref="K269">
      <formula1>"①,②,③,④,⑤,⑥,⑦,○,　"</formula1>
    </dataValidation>
    <dataValidation type="list" imeMode="halfAlpha" allowBlank="1" showInputMessage="1" showErrorMessage="1" error="リストから選択してください" sqref="K270">
      <formula1>"①,②,③,④,⑤,⑥,⑦,○,　"</formula1>
    </dataValidation>
    <dataValidation type="list" imeMode="halfAlpha" allowBlank="1" showInputMessage="1" showErrorMessage="1" error="リストから選択してください" sqref="K271">
      <formula1>"①,②,③,④,⑤,⑥,⑦,○,　"</formula1>
    </dataValidation>
    <dataValidation type="list" imeMode="halfAlpha" allowBlank="1" showInputMessage="1" showErrorMessage="1" error="リストから選択してください" sqref="K272">
      <formula1>"①,②,③,④,⑤,⑥,⑦,○,　"</formula1>
    </dataValidation>
    <dataValidation type="list" imeMode="halfAlpha" allowBlank="1" showInputMessage="1" showErrorMessage="1" error="リストから選択してください" sqref="K273">
      <formula1>"①,②,③,④,⑤,⑥,⑦,○,　"</formula1>
    </dataValidation>
    <dataValidation type="list" imeMode="halfAlpha" allowBlank="1" showInputMessage="1" showErrorMessage="1" error="リストから選択してください" sqref="K274">
      <formula1>"①,②,③,④,⑤,⑥,⑦,○,　"</formula1>
    </dataValidation>
    <dataValidation type="list" imeMode="halfAlpha" allowBlank="1" showInputMessage="1" showErrorMessage="1" error="リストから選択してください" sqref="K275">
      <formula1>"①,②,③,④,⑤,⑥,⑦,○,　"</formula1>
    </dataValidation>
    <dataValidation type="list" imeMode="halfAlpha" allowBlank="1" showInputMessage="1" showErrorMessage="1" error="リストから選択してください" sqref="K276">
      <formula1>"①,②,③,④,⑤,⑥,⑦,○,　"</formula1>
    </dataValidation>
    <dataValidation type="list" imeMode="halfAlpha" allowBlank="1" showInputMessage="1" showErrorMessage="1" error="リストから選択してください" sqref="K277">
      <formula1>"①,②,③,④,⑤,⑥,⑦,○,　"</formula1>
    </dataValidation>
    <dataValidation type="list" imeMode="halfAlpha" allowBlank="1" showInputMessage="1" showErrorMessage="1" error="リストから選択してください" sqref="K278">
      <formula1>"①,②,③,④,⑤,⑥,⑦,○,　"</formula1>
    </dataValidation>
    <dataValidation type="list" imeMode="halfAlpha" allowBlank="1" showInputMessage="1" showErrorMessage="1" error="リストから選択してください" sqref="K279">
      <formula1>"①,②,③,④,⑤,⑥,⑦,○,　"</formula1>
    </dataValidation>
    <dataValidation type="list" imeMode="halfAlpha" allowBlank="1" showInputMessage="1" showErrorMessage="1" error="リストから選択してください" sqref="K280">
      <formula1>"①,②,③,④,⑤,⑥,⑦,○,　"</formula1>
    </dataValidation>
    <dataValidation type="list" imeMode="halfAlpha" allowBlank="1" showInputMessage="1" showErrorMessage="1" error="リストから選択してください" sqref="K281">
      <formula1>"①,②,③,④,⑤,⑥,⑦,○,　"</formula1>
    </dataValidation>
    <dataValidation type="list" imeMode="halfAlpha" allowBlank="1" showInputMessage="1" showErrorMessage="1" error="リストから選択してください" sqref="K282">
      <formula1>"①,②,③,④,⑤,⑥,⑦,○,　"</formula1>
    </dataValidation>
    <dataValidation type="list" imeMode="halfAlpha" allowBlank="1" showInputMessage="1" showErrorMessage="1" error="リストから選択してください" sqref="K283">
      <formula1>"①,②,③,④,⑤,⑥,⑦,○,　"</formula1>
    </dataValidation>
    <dataValidation type="list" imeMode="halfAlpha" allowBlank="1" showInputMessage="1" showErrorMessage="1" error="リストから選択してください" sqref="K284">
      <formula1>"①,②,③,④,⑤,⑥,⑦,○,　"</formula1>
    </dataValidation>
    <dataValidation type="list" imeMode="halfAlpha" allowBlank="1" showInputMessage="1" showErrorMessage="1" error="リストから選択してください" sqref="K285">
      <formula1>"①,②,③,④,⑤,⑥,⑦,○,　"</formula1>
    </dataValidation>
    <dataValidation type="list" imeMode="halfAlpha" allowBlank="1" showInputMessage="1" showErrorMessage="1" error="リストから選択してください" sqref="K286">
      <formula1>"①,②,③,④,⑤,⑥,⑦,○,　"</formula1>
    </dataValidation>
    <dataValidation type="list" imeMode="halfAlpha" allowBlank="1" showInputMessage="1" showErrorMessage="1" error="リストから選択してください" sqref="K287">
      <formula1>"①,②,③,④,⑤,⑥,⑦,○,　"</formula1>
    </dataValidation>
    <dataValidation type="list" imeMode="halfAlpha" allowBlank="1" showInputMessage="1" showErrorMessage="1" error="リストから選択してください" sqref="K288">
      <formula1>"①,②,③,④,⑤,⑥,⑦,○,　"</formula1>
    </dataValidation>
    <dataValidation type="list" imeMode="halfAlpha" allowBlank="1" showInputMessage="1" showErrorMessage="1" error="リストから選択してください" sqref="K289">
      <formula1>"①,②,③,④,⑤,⑥,⑦,○,　"</formula1>
    </dataValidation>
    <dataValidation type="list" imeMode="halfAlpha" allowBlank="1" showInputMessage="1" showErrorMessage="1" error="リストから選択してください" sqref="K290">
      <formula1>"①,②,③,④,⑤,⑥,⑦,○,　"</formula1>
    </dataValidation>
    <dataValidation type="list" imeMode="halfAlpha" allowBlank="1" showInputMessage="1" showErrorMessage="1" error="リストから選択してください" sqref="K291">
      <formula1>"①,②,③,④,⑤,⑥,⑦,○,　"</formula1>
    </dataValidation>
    <dataValidation type="list" imeMode="halfAlpha" allowBlank="1" showInputMessage="1" showErrorMessage="1" error="リストから選択してください" sqref="K292">
      <formula1>"①,②,③,④,⑤,⑥,⑦,○,　"</formula1>
    </dataValidation>
    <dataValidation type="list" imeMode="halfAlpha" allowBlank="1" showInputMessage="1" showErrorMessage="1" error="リストから選択してください" sqref="K293">
      <formula1>"①,②,③,④,⑤,⑥,⑦,○,　"</formula1>
    </dataValidation>
    <dataValidation type="list" imeMode="halfAlpha" allowBlank="1" showInputMessage="1" showErrorMessage="1" error="リストから選択してください" sqref="K294">
      <formula1>"①,②,③,④,⑤,⑥,⑦,○,　"</formula1>
    </dataValidation>
    <dataValidation type="list" imeMode="halfAlpha" allowBlank="1" showInputMessage="1" showErrorMessage="1" error="リストから選択してください" sqref="K295">
      <formula1>"①,②,③,④,⑤,⑥,⑦,○,　"</formula1>
    </dataValidation>
    <dataValidation type="list" imeMode="halfAlpha" allowBlank="1" showInputMessage="1" showErrorMessage="1" error="リストから選択してください" sqref="K296">
      <formula1>"①,②,③,④,⑤,⑥,⑦,○,　"</formula1>
    </dataValidation>
    <dataValidation type="list" imeMode="halfAlpha" allowBlank="1" showInputMessage="1" showErrorMessage="1" error="リストから選択してください" sqref="K297">
      <formula1>"①,②,③,④,⑤,⑥,⑦,○,　"</formula1>
    </dataValidation>
    <dataValidation type="list" imeMode="halfAlpha" allowBlank="1" showInputMessage="1" showErrorMessage="1" error="リストから選択してください" sqref="K298">
      <formula1>"①,②,③,④,⑤,⑥,⑦,○,　"</formula1>
    </dataValidation>
    <dataValidation type="list" imeMode="halfAlpha" allowBlank="1" showInputMessage="1" showErrorMessage="1" error="リストから選択してください" sqref="K299">
      <formula1>"①,②,③,④,⑤,⑥,⑦,○,　"</formula1>
    </dataValidation>
    <dataValidation type="list" imeMode="halfAlpha" allowBlank="1" showInputMessage="1" showErrorMessage="1" error="リストから選択してください" sqref="K300">
      <formula1>"①,②,③,④,⑤,⑥,⑦,○,　"</formula1>
    </dataValidation>
    <dataValidation type="list" imeMode="halfAlpha" allowBlank="1" showInputMessage="1" showErrorMessage="1" error="リストから選択してください" sqref="K301">
      <formula1>"①,②,③,④,⑤,⑥,⑦,○,　"</formula1>
    </dataValidation>
    <dataValidation type="list" imeMode="halfAlpha" allowBlank="1" showInputMessage="1" showErrorMessage="1" error="リストから選択してください" sqref="K302">
      <formula1>"①,②,③,④,⑤,⑥,⑦,○,　"</formula1>
    </dataValidation>
    <dataValidation type="list" imeMode="halfAlpha" allowBlank="1" showInputMessage="1" showErrorMessage="1" error="リストから選択してください" sqref="K303">
      <formula1>"①,②,③,④,⑤,⑥,⑦,○,　"</formula1>
    </dataValidation>
    <dataValidation type="list" imeMode="halfAlpha" allowBlank="1" showInputMessage="1" showErrorMessage="1" error="リストから選択してください" sqref="K304">
      <formula1>"①,②,③,④,⑤,⑥,⑦,○,　"</formula1>
    </dataValidation>
    <dataValidation type="list" imeMode="halfAlpha" allowBlank="1" showInputMessage="1" showErrorMessage="1" error="リストから選択してください" sqref="K305">
      <formula1>"①,②,③,④,⑤,⑥,⑦,○,　"</formula1>
    </dataValidation>
    <dataValidation type="list" imeMode="halfAlpha" allowBlank="1" showInputMessage="1" showErrorMessage="1" error="リストから選択してください" sqref="K306">
      <formula1>"①,②,③,④,⑤,⑥,⑦,○,　"</formula1>
    </dataValidation>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4"/>
  <sheetViews>
    <sheetView zoomScaleNormal="100" workbookViewId="0"/>
  </sheetViews>
  <sheetFormatPr defaultColWidth="9" defaultRowHeight="13.5" x14ac:dyDescent="0.15"/>
  <cols>
    <col min="1" max="16384" width="9" style="34"/>
  </cols>
  <sheetData>
    <row r="1" spans="1:1" x14ac:dyDescent="0.15">
      <c r="A1" s="34"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34" t="str">
        <f>"@神奈川県@和歌山県@鹿児島県@"</f>
        <v>@神奈川県@和歌山県@鹿児島県@</v>
      </c>
    </row>
    <row r="3" spans="1:1" x14ac:dyDescent="0.15">
      <c r="A3" s="34" t="s">
        <v>60</v>
      </c>
    </row>
    <row r="4" spans="1:1" x14ac:dyDescent="0.15">
      <c r="A4" s="34" t="s">
        <v>61</v>
      </c>
    </row>
  </sheetData>
  <sheetProtection algorithmName="SHA-512" hashValue="GFGbF2vv1EYfz7AxFf2oY/wEsNDv92kp6ZM0reOUuSIHPCQnXuOeIor9/Mdiv4nrczdQrDgl7hoptD+02kswDQ==" saltValue="GTPueIHNfB8H77eMPvxxlQ=="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KPC2020002</cp:lastModifiedBy>
  <cp:lastPrinted>2022-10-13T05:40:18Z</cp:lastPrinted>
  <dcterms:created xsi:type="dcterms:W3CDTF">2018-07-20T07:50:20Z</dcterms:created>
  <dcterms:modified xsi:type="dcterms:W3CDTF">2024-12-26T01:40:56Z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