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ntulfs01\Asakuchi_City_Office\01文書管理\2024年度\30上下水道部\05水道課\A.諸務\庁内　通知・報告(財政課)\4.1経営比較分析表\"/>
    </mc:Choice>
  </mc:AlternateContent>
  <xr:revisionPtr revIDLastSave="0" documentId="13_ncr:1_{F75C90C7-C6D0-4B20-8C67-AFAA0A76F33F}" xr6:coauthVersionLast="47" xr6:coauthVersionMax="47" xr10:uidLastSave="{00000000-0000-0000-0000-000000000000}"/>
  <workbookProtection workbookAlgorithmName="SHA-512" workbookHashValue="bk69H2Z3RCXvGzd3tvcAQXJVJOwK2Kp1dRbEbi+Wfn6cFnt7vxJn4G5qMp7IfTuzM3jU6ZYbwABS6YzyIQ02ag==" workbookSaltValue="MD/z4luwTWrQjgB5wxJg5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H85" i="4"/>
  <c r="F85" i="4"/>
  <c r="E85" i="4"/>
  <c r="BB10" i="4"/>
  <c r="AL10" i="4"/>
  <c r="W10" i="4"/>
  <c r="P10" i="4"/>
  <c r="BB8" i="4"/>
  <c r="AT8" i="4"/>
  <c r="AL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<sst xmlns="http://schemas.openxmlformats.org/spreadsheetml/2006/main" count="228" uniqueCount="112">
  <si>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</si>
  <si>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</si>
  <si>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</si>
  <si>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</si>
  <si>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</si>
  <si>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</si>
  <si>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</si>
  <si>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</si>
  <si>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</si>
  <si>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</si>
  <si>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</si>
  <si>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</si>
  <si>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</si>
  <si>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</si>
  <si>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</si>
  <si>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</si>
  <si>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</si>
  <si>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</si>
  <si>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</si>
  <si>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</si>
  <si>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</si>
  <si>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</si>
  <si>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</si>
  <si>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</si>
  <si>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</si>
  <si>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</si>
  <si>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</si>
  <si>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</si>
  <si>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</si>
  <si>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</si>
  <si>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</si>
  <si>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</si>
  <si>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</si>
  <si>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</si>
  <si>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</si>
  <si>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</si>
  <si>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</si>
  <si>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</si>
  <si>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</si>
  <si>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</si>
  <si>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</si>
  <si>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</si>
  <si>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</si>
  <si>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</si>
  <si>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</si>
  <si>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</si>
  <si>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</si>
  <si>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</si>
  <si>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</si>
  <si>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</si>
  <si>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</si>
  <si>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</si>
  <si>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</si>
  <si>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</si>
  <si>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</si>
  <si>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</si>
  <si>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</si>
  <si>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</si>
  <si>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</si>
  <si>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</si>
  <si>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</si>
  <si>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</si>
  <si>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</si>
  <si>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</si>
  <si>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</si>
  <si>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</si>
  <si>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</si>
  <si>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</si>
  <si>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</si>
  <si>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</si>
  <si>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</si>
  <si>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</si>
  <si>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</si>
  <si>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</si>
  <si>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</si>
  <si>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</si>
  <si>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</si>
  <si>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</si>
  <si>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</si>
  <si>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</si>
  <si>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</si>
  <si>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</si>
  <si>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</si>
  <si>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</si>
  <si>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</si>
  <si>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</si>
  <si>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</si>
  <si>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</si>
  <si>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</si>
  <si>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</si>
  <si>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</si>
  <si>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</si>
  <si>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</si>
  <si>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浅口市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</si>
  <si>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</si>
  <si>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</si>
  <si>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</si>
  <si>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</si>
  <si>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</si>
  <si>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</si>
  <si>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</si>
  <si>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</si>
  <si>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</si>
  <si>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</si>
  <si>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</si>
  <si>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</si>
  <si>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</si>
  <si>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</si>
  <si>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</si>
  <si>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①経常収支比率は、経常収支比率が100％を上回っているが、類似団体平均値を下回っており、さらなる経営改善のための取り組みが必要である。
②累積欠損金比率は、0％で欠損金は発生していない状況であるが、今後、人口の減少等による給水収益の減少や施設の老朽化による維持管理費の増加が見込まれるため、中長期の財政計画に基づき、より効果的な健全化対策を実施する必要がある。
③流動比率は、100％以上で1年以内に支払うべき債務に対して支払うことができる現金等は確保されている状況であり、類似団体平均値を上回っている。
④企業債残高対給水収益比率は、類似団体平均値を下回っているが、今後、施設の更新需要の増大等に伴う企業債発行額の増加により数値が悪化することが懸念されるため、投資規模の妥当性とともに企業債残高を考慮した財源についても検討していく。
⑤料金回収率は基準の100％を下回っており、また類似団体平均値を下回っている状況である。これは、給水に係る費用が給水収益以外の収入で賄われていることを意味しており、適切な料金収入の確保や経費削減等の対策を検討する必要がある。
⑥給水原価は、類似団体平均値を下回っている。
⑦施設利用率は、類似団体平均値を下回っており、50％程度となっている。今後、施設更新時に給水量による施設能力の最適化やダウンサイジング等の検討が必要である。
⑧有収率は類似団体平均値を上回っており、前年度と同水準を維持している。漏水調査の実施や市民の通報により発見した漏水箇所の早期修繕などの取り組みを継続し、有収率の向上に努める。</t>
    <rPh sb="21" eb="23">
      <t>ウワマワ</t>
    </rPh>
    <rPh sb="35" eb="36">
      <t>チ</t>
    </rPh>
    <rPh sb="284" eb="286">
      <t>コンゴ</t>
    </rPh>
    <rPh sb="496" eb="497">
      <t>シタ</t>
    </rPh>
    <rPh sb="600" eb="601">
      <t>ト</t>
    </rPh>
    <rPh sb="602" eb="603">
      <t>クムカイゼントクヒツヨウコンゴロウキュウカシメ</t>
    </rPh>
    <phoneticPr fontId="16"/>
  </si>
  <si>
    <t xml:space="preserve">①有形固定資産減価償却率は、年々増加し、類似団体平均値を上回っており、施設の老朽化が進んでいることが読み取れる。
②管路経年化率は、類似団体平均値を上回っており、ここでも老朽化が進んでいることが読み取れるが、③管路更新率は毎年1％以下であり、管路の更新があまり進んでいないことから、老朽管の計画的かつ効率的な更新が今後の課題となっている。
なお、更新にあたっては、多額な費用を伴うことから、国・県の動向を注視しながら有利な財源確保に努め、水道事業の経営を圧迫しないよう努めることとする。
</t>
    <rPh sb="50" eb="51">
      <t>ヨ</t>
    </rPh>
    <rPh sb="52" eb="53">
      <t>ト</t>
    </rPh>
    <rPh sb="145" eb="148">
      <t>ケイカクテキ</t>
    </rPh>
    <rPh sb="150" eb="153">
      <t>コウリツテキ</t>
    </rPh>
    <rPh sb="154" eb="156">
      <t>コウシン</t>
    </rPh>
    <rPh sb="157" eb="159">
      <t>コンゴ</t>
    </rPh>
    <rPh sb="160" eb="162">
      <t>カダイ</t>
    </rPh>
    <phoneticPr fontId="16"/>
  </si>
  <si>
    <t>　将来的な人口減少に伴う給水収益の減少や施設の老朽化に伴う更新費用の増加に見合う財源を確保するため、安定的な事業運営が可能な料金体系の検討を行うとともに、中長期的財政収支に基づく施設の更新計画を立て、確実に実行する必要があり、令和3年度においては、会計制度の見直し、令和4年度においてはアセットマネジメント、浅口市全体の適正な水運用についての検討を行った。
　令和5年度には、水道事業運営審議会において、安定的な事業継続が可能な料金体系についての審議を行い、令和6年度には、水道料金改定を予定している。
　今後も収入の安定確保、業務改善により費用の抑制に努めるとともに、限られた予算の中で最大の効果が出るよう計画的な更新を実施し、効率的な経営を進めていく。</t>
    <rPh sb="97" eb="98">
      <t>タ</t>
    </rPh>
    <rPh sb="100" eb="102">
      <t>カクジツ</t>
    </rPh>
    <rPh sb="133" eb="135">
      <t>レイワ</t>
    </rPh>
    <rPh sb="136" eb="137">
      <t>ネン</t>
    </rPh>
    <rPh sb="137" eb="138">
      <t>ド</t>
    </rPh>
    <rPh sb="154" eb="157">
      <t>アサクチシ</t>
    </rPh>
    <rPh sb="157" eb="159">
      <t>ゼンタイ</t>
    </rPh>
    <rPh sb="160" eb="162">
      <t>テキセイ</t>
    </rPh>
    <rPh sb="163" eb="164">
      <t>ミズ</t>
    </rPh>
    <rPh sb="164" eb="166">
      <t>ウンヨウ</t>
    </rPh>
    <rPh sb="171" eb="173">
      <t>ケントウ</t>
    </rPh>
    <rPh sb="174" eb="175">
      <t>オコナ</t>
    </rPh>
    <rPh sb="180" eb="182">
      <t>レイワ</t>
    </rPh>
    <rPh sb="183" eb="185">
      <t>ネンド</t>
    </rPh>
    <rPh sb="203" eb="205">
      <t>ケントウ</t>
    </rPh>
    <rPh sb="205" eb="207">
      <t>ケッカ</t>
    </rPh>
    <rPh sb="208" eb="209">
      <t>フ</t>
    </rPh>
    <rPh sb="211" eb="213">
      <t>カノウ</t>
    </rPh>
    <rPh sb="214" eb="216">
      <t>リョウキン</t>
    </rPh>
    <rPh sb="216" eb="218">
      <t>タイケイ</t>
    </rPh>
    <rPh sb="223" eb="225">
      <t>シンギ</t>
    </rPh>
    <rPh sb="226" eb="227">
      <t>オコナ</t>
    </rPh>
    <rPh sb="230" eb="232">
      <t>タイケイ</t>
    </rPh>
    <rPh sb="241" eb="243">
      <t>ザイゲン</t>
    </rPh>
    <rPh sb="251" eb="253">
      <t>レイワ</t>
    </rPh>
    <rPh sb="254" eb="256">
      <t>ネンド</t>
    </rPh>
    <rPh sb="277" eb="278">
      <t>ツト</t>
    </rPh>
    <rPh sb="283" eb="285">
      <t>コンゴ</t>
    </rPh>
    <rPh sb="286" eb="288">
      <t>ギョウム</t>
    </rPh>
    <rPh sb="288" eb="290">
      <t>カイゼン</t>
    </rPh>
    <rPh sb="293" eb="295">
      <t>ヒヨウ</t>
    </rPh>
    <rPh sb="296" eb="298">
      <t>ヨクセイ</t>
    </rPh>
    <rPh sb="299" eb="300">
      <t>ハカ</t>
    </rPh>
    <rPh sb="306" eb="307">
      <t>カギ</t>
    </rPh>
    <rPh sb="310" eb="312">
      <t>ヨサン</t>
    </rPh>
    <rPh sb="313" eb="314">
      <t>ナカ</t>
    </rPh>
    <rPh sb="315" eb="317">
      <t>サイダイ</t>
    </rPh>
    <rPh sb="318" eb="320">
      <t>コウカ</t>
    </rPh>
    <rPh sb="321" eb="322">
      <t>デ</t>
    </rPh>
    <rPh sb="325" eb="328">
      <t>ケイカクテキコウシンジッシ</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</si>
</sst>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ＭＳ Ｐゴシック"/>
      <family val="3"/>
    </font>
    <font>
      <sz val="10"/>
      <name val="ＭＳ ゴシック"/>
      <family val="3"/>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0.27</c:v>
                </c:pt>
                <c:pt idx="1">
                  <c:v>0.24</c:v>
                </c:pt>
                <c:pt idx="2">
                  <c:v>0.59</c:v>
                </c:pt>
                <c:pt idx="3">
                  <c:v>0.45</c:v>
                </c:pt>
                <c:pt idx="4">
                  <c:v>0.56000000000000005</c:v>
                </c:pt>
              </c:numCache>
            </c:numRef>
          </c:val>
          <c:extLst>
            <c:ext xmlns:c16="http://schemas.microsoft.com/office/drawing/2014/chart" uri="{C3380CC4-5D6E-409C-BE32-E72D297353CC}">
              <c16:uniqueId val="{00000000-CFF2-4DF8-A5B3-BD2BE67BEBE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CFF2-4DF8-A5B3-BD2BE67BEBE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51.76</c:v>
                </c:pt>
                <c:pt idx="1">
                  <c:v>53.17</c:v>
                </c:pt>
                <c:pt idx="2">
                  <c:v>51.9</c:v>
                </c:pt>
                <c:pt idx="3">
                  <c:v>51.02</c:v>
                </c:pt>
                <c:pt idx="4">
                  <c:v>50.67</c:v>
                </c:pt>
              </c:numCache>
            </c:numRef>
          </c:val>
          <c:extLst>
            <c:ext xmlns:c16="http://schemas.microsoft.com/office/drawing/2014/chart" uri="{C3380CC4-5D6E-409C-BE32-E72D297353CC}">
              <c16:uniqueId val="{00000000-F096-42C9-852D-CCB382AB6D7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F096-42C9-852D-CCB382AB6D7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92.05</c:v>
                </c:pt>
                <c:pt idx="1">
                  <c:v>91.34</c:v>
                </c:pt>
                <c:pt idx="2">
                  <c:v>91.74</c:v>
                </c:pt>
                <c:pt idx="3">
                  <c:v>91.99</c:v>
                </c:pt>
                <c:pt idx="4">
                  <c:v>91.94</c:v>
                </c:pt>
              </c:numCache>
            </c:numRef>
          </c:val>
          <c:extLst>
            <c:ext xmlns:c16="http://schemas.microsoft.com/office/drawing/2014/chart" uri="{C3380CC4-5D6E-409C-BE32-E72D297353CC}">
              <c16:uniqueId val="{00000000-9496-4FD0-8661-DE00A009222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9496-4FD0-8661-DE00A009222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100.24</c:v>
                </c:pt>
                <c:pt idx="1">
                  <c:v>97.25</c:v>
                </c:pt>
                <c:pt idx="2">
                  <c:v>106.16</c:v>
                </c:pt>
                <c:pt idx="3">
                  <c:v>96.79</c:v>
                </c:pt>
                <c:pt idx="4">
                  <c:v>101.5</c:v>
                </c:pt>
              </c:numCache>
            </c:numRef>
          </c:val>
          <c:extLst>
            <c:ext xmlns:c16="http://schemas.microsoft.com/office/drawing/2014/chart" uri="{C3380CC4-5D6E-409C-BE32-E72D297353CC}">
              <c16:uniqueId val="{00000000-0FCB-4C38-87F1-298B3C71BA8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0FCB-4C38-87F1-298B3C71BA8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50.37</c:v>
                </c:pt>
                <c:pt idx="1">
                  <c:v>51.49</c:v>
                </c:pt>
                <c:pt idx="2">
                  <c:v>56</c:v>
                </c:pt>
                <c:pt idx="3">
                  <c:v>57.13</c:v>
                </c:pt>
                <c:pt idx="4">
                  <c:v>57.25</c:v>
                </c:pt>
              </c:numCache>
            </c:numRef>
          </c:val>
          <c:extLst>
            <c:ext xmlns:c16="http://schemas.microsoft.com/office/drawing/2014/chart" uri="{C3380CC4-5D6E-409C-BE32-E72D297353CC}">
              <c16:uniqueId val="{00000000-BC92-4FEE-8453-A01D87BB80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BC92-4FEE-8453-A01D87BB80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3.01</c:v>
                </c:pt>
                <c:pt idx="1">
                  <c:v>3.01</c:v>
                </c:pt>
                <c:pt idx="2">
                  <c:v>3</c:v>
                </c:pt>
                <c:pt idx="3">
                  <c:v>39.28</c:v>
                </c:pt>
                <c:pt idx="4">
                  <c:v>39</c:v>
                </c:pt>
              </c:numCache>
            </c:numRef>
          </c:val>
          <c:extLst>
            <c:ext xmlns:c16="http://schemas.microsoft.com/office/drawing/2014/chart" uri="{C3380CC4-5D6E-409C-BE32-E72D297353CC}">
              <c16:uniqueId val="{00000000-7A2A-4581-878E-19AB75D2CAF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7A2A-4581-878E-19AB75D2CAF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
                  <c:v>0</c:v>
                </c:pt>
                <c:pt idx="1">
                  <c:v>8.35</c:v>
                </c:pt>
                <c:pt idx="2" formatCode="#,##0.00;&quot;△&quot;#,##0.00">
                  <c:v>0</c:v>
                </c:pt>
                <c:pt idx="3">
                  <c:v>3.45</c:v>
                </c:pt>
                <c:pt idx="4" formatCode="#,##0.00;&quot;△&quot;#,##0.00">
                  <c:v>0</c:v>
                </c:pt>
              </c:numCache>
            </c:numRef>
          </c:val>
          <c:extLst>
            <c:ext xmlns:c16="http://schemas.microsoft.com/office/drawing/2014/chart" uri="{C3380CC4-5D6E-409C-BE32-E72D297353CC}">
              <c16:uniqueId val="{00000000-F60C-412C-8EFE-24964C78389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F60C-412C-8EFE-24964C78389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535.84</c:v>
                </c:pt>
                <c:pt idx="1">
                  <c:v>575.20000000000005</c:v>
                </c:pt>
                <c:pt idx="2">
                  <c:v>597.28</c:v>
                </c:pt>
                <c:pt idx="3">
                  <c:v>541.16999999999996</c:v>
                </c:pt>
                <c:pt idx="4">
                  <c:v>618.16</c:v>
                </c:pt>
              </c:numCache>
            </c:numRef>
          </c:val>
          <c:extLst>
            <c:ext xmlns:c16="http://schemas.microsoft.com/office/drawing/2014/chart" uri="{C3380CC4-5D6E-409C-BE32-E72D297353CC}">
              <c16:uniqueId val="{00000000-2BE1-4959-8FFE-A1AE937E38F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2BE1-4959-8FFE-A1AE937E38F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96.55</c:v>
                </c:pt>
                <c:pt idx="1">
                  <c:v>121.12</c:v>
                </c:pt>
                <c:pt idx="2">
                  <c:v>67.53</c:v>
                </c:pt>
                <c:pt idx="3">
                  <c:v>53.27</c:v>
                </c:pt>
                <c:pt idx="4">
                  <c:v>40.799999999999997</c:v>
                </c:pt>
              </c:numCache>
            </c:numRef>
          </c:val>
          <c:extLst>
            <c:ext xmlns:c16="http://schemas.microsoft.com/office/drawing/2014/chart" uri="{C3380CC4-5D6E-409C-BE32-E72D297353CC}">
              <c16:uniqueId val="{00000000-8345-48B7-B120-E61D56A4717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8345-48B7-B120-E61D56A4717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88.19</c:v>
                </c:pt>
                <c:pt idx="1">
                  <c:v>56.03</c:v>
                </c:pt>
                <c:pt idx="2">
                  <c:v>94.89</c:v>
                </c:pt>
                <c:pt idx="3">
                  <c:v>88.91</c:v>
                </c:pt>
                <c:pt idx="4">
                  <c:v>93.51</c:v>
                </c:pt>
              </c:numCache>
            </c:numRef>
          </c:val>
          <c:extLst>
            <c:ext xmlns:c16="http://schemas.microsoft.com/office/drawing/2014/chart" uri="{C3380CC4-5D6E-409C-BE32-E72D297353CC}">
              <c16:uniqueId val="{00000000-88F3-49D8-81CB-E2FA655A244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88F3-49D8-81CB-E2FA655A244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184.68</c:v>
                </c:pt>
                <c:pt idx="1">
                  <c:v>194.03</c:v>
                </c:pt>
                <c:pt idx="2">
                  <c:v>172.07</c:v>
                </c:pt>
                <c:pt idx="3">
                  <c:v>184.7</c:v>
                </c:pt>
                <c:pt idx="4">
                  <c:v>176.24</c:v>
                </c:pt>
              </c:numCache>
            </c:numRef>
          </c:val>
          <c:extLst>
            <c:ext xmlns:c16="http://schemas.microsoft.com/office/drawing/2014/chart" uri="{C3380CC4-5D6E-409C-BE32-E72D297353CC}">
              <c16:uniqueId val="{00000000-D8E3-46AC-BFC8-68486BF21FC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D8E3-46AC-BFC8-68486BF21FC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8"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岡山県　浅口市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32987</v>
      </c>
      <c r="AM8" s="65"/>
      <c r="AN8" s="65"/>
      <c r="AO8" s="65"/>
      <c r="AP8" s="65"/>
      <c r="AQ8" s="65"/>
      <c r="AR8" s="65"/>
      <c r="AS8" s="65"/>
      <c r="AT8" s="36">
        <f>データ!$S$6</f>
        <v>66.459999999999994</v>
      </c>
      <c r="AU8" s="37"/>
      <c r="AV8" s="37"/>
      <c r="AW8" s="37"/>
      <c r="AX8" s="37"/>
      <c r="AY8" s="37"/>
      <c r="AZ8" s="37"/>
      <c r="BA8" s="37"/>
      <c r="BB8" s="54">
        <f>データ!$T$6</f>
        <v>496.34</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92.68</v>
      </c>
      <c r="J10" s="37"/>
      <c r="K10" s="37"/>
      <c r="L10" s="37"/>
      <c r="M10" s="37"/>
      <c r="N10" s="37"/>
      <c r="O10" s="64"/>
      <c r="P10" s="54">
        <f>データ!$P$6</f>
        <v>98.14</v>
      </c>
      <c r="Q10" s="54"/>
      <c r="R10" s="54"/>
      <c r="S10" s="54"/>
      <c r="T10" s="54"/>
      <c r="U10" s="54"/>
      <c r="V10" s="54"/>
      <c r="W10" s="65">
        <f>データ!$Q$6</f>
        <v>3170</v>
      </c>
      <c r="X10" s="65"/>
      <c r="Y10" s="65"/>
      <c r="Z10" s="65"/>
      <c r="AA10" s="65"/>
      <c r="AB10" s="65"/>
      <c r="AC10" s="65"/>
      <c r="AD10" s="2"/>
      <c r="AE10" s="2"/>
      <c r="AF10" s="2"/>
      <c r="AG10" s="2"/>
      <c r="AH10" s="2"/>
      <c r="AI10" s="2"/>
      <c r="AJ10" s="2"/>
      <c r="AK10" s="2"/>
      <c r="AL10" s="65">
        <f>データ!$U$6</f>
        <v>32237</v>
      </c>
      <c r="AM10" s="65"/>
      <c r="AN10" s="65"/>
      <c r="AO10" s="65"/>
      <c r="AP10" s="65"/>
      <c r="AQ10" s="65"/>
      <c r="AR10" s="65"/>
      <c r="AS10" s="65"/>
      <c r="AT10" s="36">
        <f>データ!$V$6</f>
        <v>47.38</v>
      </c>
      <c r="AU10" s="37"/>
      <c r="AV10" s="37"/>
      <c r="AW10" s="37"/>
      <c r="AX10" s="37"/>
      <c r="AY10" s="37"/>
      <c r="AZ10" s="37"/>
      <c r="BA10" s="37"/>
      <c r="BB10" s="54">
        <f>データ!$W$6</f>
        <v>680.39</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nc0PQixp7yk/Tyjf94xF73gqPPqLb/aBtyfGy0D3JpR3sY9shhPg466T9J068Aqb94E7awJXrs3k1Kkgkm8pGQ==" saltValue="4BJVM6yzyPBsxW6bWGXK5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332160</v>
      </c>
      <c r="D6" s="20">
        <f t="shared" si="3"/>
        <v>46</v>
      </c>
      <c r="E6" s="20">
        <f t="shared" si="3"/>
        <v>1</v>
      </c>
      <c r="F6" s="20">
        <f t="shared" si="3"/>
        <v>0</v>
      </c>
      <c r="G6" s="20">
        <f t="shared" si="3"/>
        <v>1</v>
      </c>
      <c r="H6" s="20" t="str">
        <f t="shared" si="3"/>
        <v>岡山県　浅口市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92.68</v>
      </c>
      <c r="P6" s="21">
        <f t="shared" si="3"/>
        <v>98.14</v>
      </c>
      <c r="Q6" s="21">
        <f t="shared" si="3"/>
        <v>3170</v>
      </c>
      <c r="R6" s="21">
        <f t="shared" si="3"/>
        <v>32987</v>
      </c>
      <c r="S6" s="21">
        <f t="shared" si="3"/>
        <v>66.459999999999994</v>
      </c>
      <c r="T6" s="21">
        <f t="shared" si="3"/>
        <v>496.34</v>
      </c>
      <c r="U6" s="21">
        <f t="shared" si="3"/>
        <v>32237</v>
      </c>
      <c r="V6" s="21">
        <f t="shared" si="3"/>
        <v>47.38</v>
      </c>
      <c r="W6" s="21">
        <f t="shared" si="3"/>
        <v>680.39</v>
      </c>
      <c r="X6" s="22">
        <f>IF(X7="",NA(),X7)</f>
        <v>100.24</v>
      </c>
      <c r="Y6" s="22">
        <f t="shared" ref="Y6:AG6" si="4">IF(Y7="",NA(),Y7)</f>
        <v>97.25</v>
      </c>
      <c r="Z6" s="22">
        <f t="shared" si="4"/>
        <v>106.16</v>
      </c>
      <c r="AA6" s="22">
        <f t="shared" si="4"/>
        <v>96.79</v>
      </c>
      <c r="AB6" s="22">
        <f t="shared" si="4"/>
        <v>101.5</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2">
        <f t="shared" ref="AJ6:AR6" si="5">IF(AJ7="",NA(),AJ7)</f>
        <v>8.35</v>
      </c>
      <c r="AK6" s="21">
        <f t="shared" si="5"/>
        <v>0</v>
      </c>
      <c r="AL6" s="22">
        <f t="shared" si="5"/>
        <v>3.45</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535.84</v>
      </c>
      <c r="AU6" s="22">
        <f t="shared" ref="AU6:BC6" si="6">IF(AU7="",NA(),AU7)</f>
        <v>575.20000000000005</v>
      </c>
      <c r="AV6" s="22">
        <f t="shared" si="6"/>
        <v>597.28</v>
      </c>
      <c r="AW6" s="22">
        <f t="shared" si="6"/>
        <v>541.16999999999996</v>
      </c>
      <c r="AX6" s="22">
        <f t="shared" si="6"/>
        <v>618.16</v>
      </c>
      <c r="AY6" s="22">
        <f t="shared" si="6"/>
        <v>365.18</v>
      </c>
      <c r="AZ6" s="22">
        <f t="shared" si="6"/>
        <v>327.77</v>
      </c>
      <c r="BA6" s="22">
        <f t="shared" si="6"/>
        <v>338.02</v>
      </c>
      <c r="BB6" s="22">
        <f t="shared" si="6"/>
        <v>345.94</v>
      </c>
      <c r="BC6" s="22">
        <f t="shared" si="6"/>
        <v>329.7</v>
      </c>
      <c r="BD6" s="21" t="str">
        <f>IF(BD7="","",IF(BD7="-","【-】","【"&amp;SUBSTITUTE(TEXT(BD7,"#,##0.00"),"-","△")&amp;"】"))</f>
        <v>【243.36】</v>
      </c>
      <c r="BE6" s="22">
        <f>IF(BE7="",NA(),BE7)</f>
        <v>96.55</v>
      </c>
      <c r="BF6" s="22">
        <f t="shared" ref="BF6:BN6" si="7">IF(BF7="",NA(),BF7)</f>
        <v>121.12</v>
      </c>
      <c r="BG6" s="22">
        <f t="shared" si="7"/>
        <v>67.53</v>
      </c>
      <c r="BH6" s="22">
        <f t="shared" si="7"/>
        <v>53.27</v>
      </c>
      <c r="BI6" s="22">
        <f t="shared" si="7"/>
        <v>40.799999999999997</v>
      </c>
      <c r="BJ6" s="22">
        <f t="shared" si="7"/>
        <v>371.65</v>
      </c>
      <c r="BK6" s="22">
        <f t="shared" si="7"/>
        <v>397.1</v>
      </c>
      <c r="BL6" s="22">
        <f t="shared" si="7"/>
        <v>379.91</v>
      </c>
      <c r="BM6" s="22">
        <f t="shared" si="7"/>
        <v>386.61</v>
      </c>
      <c r="BN6" s="22">
        <f t="shared" si="7"/>
        <v>381.56</v>
      </c>
      <c r="BO6" s="21" t="str">
        <f>IF(BO7="","",IF(BO7="-","【-】","【"&amp;SUBSTITUTE(TEXT(BO7,"#,##0.00"),"-","△")&amp;"】"))</f>
        <v>【265.93】</v>
      </c>
      <c r="BP6" s="22">
        <f>IF(BP7="",NA(),BP7)</f>
        <v>88.19</v>
      </c>
      <c r="BQ6" s="22">
        <f t="shared" ref="BQ6:BY6" si="8">IF(BQ7="",NA(),BQ7)</f>
        <v>56.03</v>
      </c>
      <c r="BR6" s="22">
        <f t="shared" si="8"/>
        <v>94.89</v>
      </c>
      <c r="BS6" s="22">
        <f t="shared" si="8"/>
        <v>88.91</v>
      </c>
      <c r="BT6" s="22">
        <f t="shared" si="8"/>
        <v>93.51</v>
      </c>
      <c r="BU6" s="22">
        <f t="shared" si="8"/>
        <v>98.77</v>
      </c>
      <c r="BV6" s="22">
        <f t="shared" si="8"/>
        <v>95.79</v>
      </c>
      <c r="BW6" s="22">
        <f t="shared" si="8"/>
        <v>98.3</v>
      </c>
      <c r="BX6" s="22">
        <f t="shared" si="8"/>
        <v>93.82</v>
      </c>
      <c r="BY6" s="22">
        <f t="shared" si="8"/>
        <v>95.04</v>
      </c>
      <c r="BZ6" s="21" t="str">
        <f>IF(BZ7="","",IF(BZ7="-","【-】","【"&amp;SUBSTITUTE(TEXT(BZ7,"#,##0.00"),"-","△")&amp;"】"))</f>
        <v>【97.82】</v>
      </c>
      <c r="CA6" s="22">
        <f>IF(CA7="",NA(),CA7)</f>
        <v>184.68</v>
      </c>
      <c r="CB6" s="22">
        <f t="shared" ref="CB6:CJ6" si="9">IF(CB7="",NA(),CB7)</f>
        <v>194.03</v>
      </c>
      <c r="CC6" s="22">
        <f t="shared" si="9"/>
        <v>172.07</v>
      </c>
      <c r="CD6" s="22">
        <f t="shared" si="9"/>
        <v>184.7</v>
      </c>
      <c r="CE6" s="22">
        <f t="shared" si="9"/>
        <v>176.24</v>
      </c>
      <c r="CF6" s="22">
        <f t="shared" si="9"/>
        <v>173.67</v>
      </c>
      <c r="CG6" s="22">
        <f t="shared" si="9"/>
        <v>171.13</v>
      </c>
      <c r="CH6" s="22">
        <f t="shared" si="9"/>
        <v>173.7</v>
      </c>
      <c r="CI6" s="22">
        <f t="shared" si="9"/>
        <v>178.94</v>
      </c>
      <c r="CJ6" s="22">
        <f t="shared" si="9"/>
        <v>180.19</v>
      </c>
      <c r="CK6" s="21" t="str">
        <f>IF(CK7="","",IF(CK7="-","【-】","【"&amp;SUBSTITUTE(TEXT(CK7,"#,##0.00"),"-","△")&amp;"】"))</f>
        <v>【177.56】</v>
      </c>
      <c r="CL6" s="22">
        <f>IF(CL7="",NA(),CL7)</f>
        <v>51.76</v>
      </c>
      <c r="CM6" s="22">
        <f t="shared" ref="CM6:CU6" si="10">IF(CM7="",NA(),CM7)</f>
        <v>53.17</v>
      </c>
      <c r="CN6" s="22">
        <f t="shared" si="10"/>
        <v>51.9</v>
      </c>
      <c r="CO6" s="22">
        <f t="shared" si="10"/>
        <v>51.02</v>
      </c>
      <c r="CP6" s="22">
        <f t="shared" si="10"/>
        <v>50.67</v>
      </c>
      <c r="CQ6" s="22">
        <f t="shared" si="10"/>
        <v>59.67</v>
      </c>
      <c r="CR6" s="22">
        <f t="shared" si="10"/>
        <v>60.12</v>
      </c>
      <c r="CS6" s="22">
        <f t="shared" si="10"/>
        <v>60.34</v>
      </c>
      <c r="CT6" s="22">
        <f t="shared" si="10"/>
        <v>59.54</v>
      </c>
      <c r="CU6" s="22">
        <f t="shared" si="10"/>
        <v>59.26</v>
      </c>
      <c r="CV6" s="21" t="str">
        <f>IF(CV7="","",IF(CV7="-","【-】","【"&amp;SUBSTITUTE(TEXT(CV7,"#,##0.00"),"-","△")&amp;"】"))</f>
        <v>【59.81】</v>
      </c>
      <c r="CW6" s="22">
        <f>IF(CW7="",NA(),CW7)</f>
        <v>92.05</v>
      </c>
      <c r="CX6" s="22">
        <f t="shared" ref="CX6:DF6" si="11">IF(CX7="",NA(),CX7)</f>
        <v>91.34</v>
      </c>
      <c r="CY6" s="22">
        <f t="shared" si="11"/>
        <v>91.74</v>
      </c>
      <c r="CZ6" s="22">
        <f t="shared" si="11"/>
        <v>91.99</v>
      </c>
      <c r="DA6" s="22">
        <f t="shared" si="11"/>
        <v>91.94</v>
      </c>
      <c r="DB6" s="22">
        <f t="shared" si="11"/>
        <v>84.6</v>
      </c>
      <c r="DC6" s="22">
        <f t="shared" si="11"/>
        <v>84.24</v>
      </c>
      <c r="DD6" s="22">
        <f t="shared" si="11"/>
        <v>84.19</v>
      </c>
      <c r="DE6" s="22">
        <f t="shared" si="11"/>
        <v>83.93</v>
      </c>
      <c r="DF6" s="22">
        <f t="shared" si="11"/>
        <v>83.84</v>
      </c>
      <c r="DG6" s="21" t="str">
        <f>IF(DG7="","",IF(DG7="-","【-】","【"&amp;SUBSTITUTE(TEXT(DG7,"#,##0.00"),"-","△")&amp;"】"))</f>
        <v>【89.42】</v>
      </c>
      <c r="DH6" s="22">
        <f>IF(DH7="",NA(),DH7)</f>
        <v>50.37</v>
      </c>
      <c r="DI6" s="22">
        <f t="shared" ref="DI6:DQ6" si="12">IF(DI7="",NA(),DI7)</f>
        <v>51.49</v>
      </c>
      <c r="DJ6" s="22">
        <f t="shared" si="12"/>
        <v>56</v>
      </c>
      <c r="DK6" s="22">
        <f t="shared" si="12"/>
        <v>57.13</v>
      </c>
      <c r="DL6" s="22">
        <f t="shared" si="12"/>
        <v>57.25</v>
      </c>
      <c r="DM6" s="22">
        <f t="shared" si="12"/>
        <v>48.17</v>
      </c>
      <c r="DN6" s="22">
        <f t="shared" si="12"/>
        <v>48.83</v>
      </c>
      <c r="DO6" s="22">
        <f t="shared" si="12"/>
        <v>49.96</v>
      </c>
      <c r="DP6" s="22">
        <f t="shared" si="12"/>
        <v>50.82</v>
      </c>
      <c r="DQ6" s="22">
        <f t="shared" si="12"/>
        <v>51.82</v>
      </c>
      <c r="DR6" s="21" t="str">
        <f>IF(DR7="","",IF(DR7="-","【-】","【"&amp;SUBSTITUTE(TEXT(DR7,"#,##0.00"),"-","△")&amp;"】"))</f>
        <v>【52.02】</v>
      </c>
      <c r="DS6" s="22">
        <f>IF(DS7="",NA(),DS7)</f>
        <v>3.01</v>
      </c>
      <c r="DT6" s="22">
        <f t="shared" ref="DT6:EB6" si="13">IF(DT7="",NA(),DT7)</f>
        <v>3.01</v>
      </c>
      <c r="DU6" s="22">
        <f t="shared" si="13"/>
        <v>3</v>
      </c>
      <c r="DV6" s="22">
        <f t="shared" si="13"/>
        <v>39.28</v>
      </c>
      <c r="DW6" s="22">
        <f t="shared" si="13"/>
        <v>39</v>
      </c>
      <c r="DX6" s="22">
        <f t="shared" si="13"/>
        <v>17.12</v>
      </c>
      <c r="DY6" s="22">
        <f t="shared" si="13"/>
        <v>18.18</v>
      </c>
      <c r="DZ6" s="22">
        <f t="shared" si="13"/>
        <v>19.32</v>
      </c>
      <c r="EA6" s="22">
        <f t="shared" si="13"/>
        <v>21.16</v>
      </c>
      <c r="EB6" s="22">
        <f t="shared" si="13"/>
        <v>22.72</v>
      </c>
      <c r="EC6" s="21" t="str">
        <f>IF(EC7="","",IF(EC7="-","【-】","【"&amp;SUBSTITUTE(TEXT(EC7,"#,##0.00"),"-","△")&amp;"】"))</f>
        <v>【25.37】</v>
      </c>
      <c r="ED6" s="22">
        <f>IF(ED7="",NA(),ED7)</f>
        <v>0.27</v>
      </c>
      <c r="EE6" s="22">
        <f t="shared" ref="EE6:EM6" si="14">IF(EE7="",NA(),EE7)</f>
        <v>0.24</v>
      </c>
      <c r="EF6" s="22">
        <f t="shared" si="14"/>
        <v>0.59</v>
      </c>
      <c r="EG6" s="22">
        <f t="shared" si="14"/>
        <v>0.45</v>
      </c>
      <c r="EH6" s="22">
        <f t="shared" si="14"/>
        <v>0.56000000000000005</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332160</v>
      </c>
      <c r="D7" s="24">
        <v>46</v>
      </c>
      <c r="E7" s="24">
        <v>1</v>
      </c>
      <c r="F7" s="24">
        <v>0</v>
      </c>
      <c r="G7" s="24">
        <v>1</v>
      </c>
      <c r="H7" s="24" t="s">
        <v>93</v>
      </c>
      <c r="I7" s="24" t="s">
        <v>94</v>
      </c>
      <c r="J7" s="24" t="s">
        <v>95</v>
      </c>
      <c r="K7" s="24" t="s">
        <v>96</v>
      </c>
      <c r="L7" s="24" t="s">
        <v>97</v>
      </c>
      <c r="M7" s="24" t="s">
        <v>98</v>
      </c>
      <c r="N7" s="25" t="s">
        <v>99</v>
      </c>
      <c r="O7" s="25">
        <v>92.68</v>
      </c>
      <c r="P7" s="25">
        <v>98.14</v>
      </c>
      <c r="Q7" s="25">
        <v>3170</v>
      </c>
      <c r="R7" s="25">
        <v>32987</v>
      </c>
      <c r="S7" s="25">
        <v>66.459999999999994</v>
      </c>
      <c r="T7" s="25">
        <v>496.34</v>
      </c>
      <c r="U7" s="25">
        <v>32237</v>
      </c>
      <c r="V7" s="25">
        <v>47.38</v>
      </c>
      <c r="W7" s="25">
        <v>680.39</v>
      </c>
      <c r="X7" s="25">
        <v>100.24</v>
      </c>
      <c r="Y7" s="25">
        <v>97.25</v>
      </c>
      <c r="Z7" s="25">
        <v>106.16</v>
      </c>
      <c r="AA7" s="25">
        <v>96.79</v>
      </c>
      <c r="AB7" s="25">
        <v>101.5</v>
      </c>
      <c r="AC7" s="25">
        <v>109.01</v>
      </c>
      <c r="AD7" s="25">
        <v>108.83</v>
      </c>
      <c r="AE7" s="25">
        <v>109.23</v>
      </c>
      <c r="AF7" s="25">
        <v>108.04</v>
      </c>
      <c r="AG7" s="25">
        <v>107.49</v>
      </c>
      <c r="AH7" s="25">
        <v>108.24</v>
      </c>
      <c r="AI7" s="25">
        <v>0</v>
      </c>
      <c r="AJ7" s="25">
        <v>8.35</v>
      </c>
      <c r="AK7" s="25">
        <v>0</v>
      </c>
      <c r="AL7" s="25">
        <v>3.45</v>
      </c>
      <c r="AM7" s="25">
        <v>0</v>
      </c>
      <c r="AN7" s="25">
        <v>3.7</v>
      </c>
      <c r="AO7" s="25">
        <v>4.34</v>
      </c>
      <c r="AP7" s="25">
        <v>4.6900000000000004</v>
      </c>
      <c r="AQ7" s="25">
        <v>4.72</v>
      </c>
      <c r="AR7" s="25">
        <v>5.76</v>
      </c>
      <c r="AS7" s="25">
        <v>1.5</v>
      </c>
      <c r="AT7" s="25">
        <v>535.84</v>
      </c>
      <c r="AU7" s="25">
        <v>575.20000000000005</v>
      </c>
      <c r="AV7" s="25">
        <v>597.28</v>
      </c>
      <c r="AW7" s="25">
        <v>541.16999999999996</v>
      </c>
      <c r="AX7" s="25">
        <v>618.16</v>
      </c>
      <c r="AY7" s="25">
        <v>365.18</v>
      </c>
      <c r="AZ7" s="25">
        <v>327.77</v>
      </c>
      <c r="BA7" s="25">
        <v>338.02</v>
      </c>
      <c r="BB7" s="25">
        <v>345.94</v>
      </c>
      <c r="BC7" s="25">
        <v>329.7</v>
      </c>
      <c r="BD7" s="25">
        <v>243.36</v>
      </c>
      <c r="BE7" s="25">
        <v>96.55</v>
      </c>
      <c r="BF7" s="25">
        <v>121.12</v>
      </c>
      <c r="BG7" s="25">
        <v>67.53</v>
      </c>
      <c r="BH7" s="25">
        <v>53.27</v>
      </c>
      <c r="BI7" s="25">
        <v>40.799999999999997</v>
      </c>
      <c r="BJ7" s="25">
        <v>371.65</v>
      </c>
      <c r="BK7" s="25">
        <v>397.1</v>
      </c>
      <c r="BL7" s="25">
        <v>379.91</v>
      </c>
      <c r="BM7" s="25">
        <v>386.61</v>
      </c>
      <c r="BN7" s="25">
        <v>381.56</v>
      </c>
      <c r="BO7" s="25">
        <v>265.93</v>
      </c>
      <c r="BP7" s="25">
        <v>88.19</v>
      </c>
      <c r="BQ7" s="25">
        <v>56.03</v>
      </c>
      <c r="BR7" s="25">
        <v>94.89</v>
      </c>
      <c r="BS7" s="25">
        <v>88.91</v>
      </c>
      <c r="BT7" s="25">
        <v>93.51</v>
      </c>
      <c r="BU7" s="25">
        <v>98.77</v>
      </c>
      <c r="BV7" s="25">
        <v>95.79</v>
      </c>
      <c r="BW7" s="25">
        <v>98.3</v>
      </c>
      <c r="BX7" s="25">
        <v>93.82</v>
      </c>
      <c r="BY7" s="25">
        <v>95.04</v>
      </c>
      <c r="BZ7" s="25">
        <v>97.82</v>
      </c>
      <c r="CA7" s="25">
        <v>184.68</v>
      </c>
      <c r="CB7" s="25">
        <v>194.03</v>
      </c>
      <c r="CC7" s="25">
        <v>172.07</v>
      </c>
      <c r="CD7" s="25">
        <v>184.7</v>
      </c>
      <c r="CE7" s="25">
        <v>176.24</v>
      </c>
      <c r="CF7" s="25">
        <v>173.67</v>
      </c>
      <c r="CG7" s="25">
        <v>171.13</v>
      </c>
      <c r="CH7" s="25">
        <v>173.7</v>
      </c>
      <c r="CI7" s="25">
        <v>178.94</v>
      </c>
      <c r="CJ7" s="25">
        <v>180.19</v>
      </c>
      <c r="CK7" s="25">
        <v>177.56</v>
      </c>
      <c r="CL7" s="25">
        <v>51.76</v>
      </c>
      <c r="CM7" s="25">
        <v>53.17</v>
      </c>
      <c r="CN7" s="25">
        <v>51.9</v>
      </c>
      <c r="CO7" s="25">
        <v>51.02</v>
      </c>
      <c r="CP7" s="25">
        <v>50.67</v>
      </c>
      <c r="CQ7" s="25">
        <v>59.67</v>
      </c>
      <c r="CR7" s="25">
        <v>60.12</v>
      </c>
      <c r="CS7" s="25">
        <v>60.34</v>
      </c>
      <c r="CT7" s="25">
        <v>59.54</v>
      </c>
      <c r="CU7" s="25">
        <v>59.26</v>
      </c>
      <c r="CV7" s="25">
        <v>59.81</v>
      </c>
      <c r="CW7" s="25">
        <v>92.05</v>
      </c>
      <c r="CX7" s="25">
        <v>91.34</v>
      </c>
      <c r="CY7" s="25">
        <v>91.74</v>
      </c>
      <c r="CZ7" s="25">
        <v>91.99</v>
      </c>
      <c r="DA7" s="25">
        <v>91.94</v>
      </c>
      <c r="DB7" s="25">
        <v>84.6</v>
      </c>
      <c r="DC7" s="25">
        <v>84.24</v>
      </c>
      <c r="DD7" s="25">
        <v>84.19</v>
      </c>
      <c r="DE7" s="25">
        <v>83.93</v>
      </c>
      <c r="DF7" s="25">
        <v>83.84</v>
      </c>
      <c r="DG7" s="25">
        <v>89.42</v>
      </c>
      <c r="DH7" s="25">
        <v>50.37</v>
      </c>
      <c r="DI7" s="25">
        <v>51.49</v>
      </c>
      <c r="DJ7" s="25">
        <v>56</v>
      </c>
      <c r="DK7" s="25">
        <v>57.13</v>
      </c>
      <c r="DL7" s="25">
        <v>57.25</v>
      </c>
      <c r="DM7" s="25">
        <v>48.17</v>
      </c>
      <c r="DN7" s="25">
        <v>48.83</v>
      </c>
      <c r="DO7" s="25">
        <v>49.96</v>
      </c>
      <c r="DP7" s="25">
        <v>50.82</v>
      </c>
      <c r="DQ7" s="25">
        <v>51.82</v>
      </c>
      <c r="DR7" s="25">
        <v>52.02</v>
      </c>
      <c r="DS7" s="25">
        <v>3.01</v>
      </c>
      <c r="DT7" s="25">
        <v>3.01</v>
      </c>
      <c r="DU7" s="25">
        <v>3</v>
      </c>
      <c r="DV7" s="25">
        <v>39.28</v>
      </c>
      <c r="DW7" s="25">
        <v>39</v>
      </c>
      <c r="DX7" s="25">
        <v>17.12</v>
      </c>
      <c r="DY7" s="25">
        <v>18.18</v>
      </c>
      <c r="DZ7" s="25">
        <v>19.32</v>
      </c>
      <c r="EA7" s="25">
        <v>21.16</v>
      </c>
      <c r="EB7" s="25">
        <v>22.72</v>
      </c>
      <c r="EC7" s="25">
        <v>25.37</v>
      </c>
      <c r="ED7" s="25">
        <v>0.27</v>
      </c>
      <c r="EE7" s="25">
        <v>0.24</v>
      </c>
      <c r="EF7" s="25">
        <v>0.59</v>
      </c>
      <c r="EG7" s="25">
        <v>0.45</v>
      </c>
      <c r="EH7" s="25">
        <v>0.56000000000000005</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久本　絵理奈</cp:lastModifiedBy>
  <cp:lastPrinted>2025-02-01T06:36:37Z</cp:lastPrinted>
  <dcterms:created xsi:type="dcterms:W3CDTF">2025-01-24T06:53:25Z</dcterms:created>
  <dcterms:modified xsi:type="dcterms:W3CDTF">2025-02-01T06:36:42Z</dcterms:modified>
  <cp:category/>
</cp:coreProperties>
</file>