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qqm2WzMI/CQILKaA3x783y2lya7I9lpbMPpr1soNWS9uc9OQRE0UjMjbiIRfxQeg0u2xX+dkhh60n+6Zz/4iA==" workbookSaltValue="wR53LlhlWiov076YXXXdM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<sst xmlns="http://schemas.openxmlformats.org/spreadsheetml/2006/main" xmlns:r="http://schemas.openxmlformats.org/officeDocument/2006/relationships" count="114" uniqueCount="114">
  <si>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</si>
  <si>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</si>
  <si>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</si>
  <si>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</si>
  <si>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</si>
  <si>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</si>
  <si>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</si>
  <si>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</si>
  <si>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</si>
  <si>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</si>
  <si>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</si>
  <si>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</si>
  <si>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</si>
  <si>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</si>
  <si>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</si>
  <si>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</si>
  <si>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</si>
  <si>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</si>
  <si>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</si>
  <si>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</si>
  <si>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</si>
  <si>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</si>
  <si>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</si>
  <si>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</si>
  <si>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</si>
  <si>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</si>
  <si>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</si>
  <si>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</si>
  <si>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</si>
  <si>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</si>
  <si>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</si>
  <si>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</si>
  <si>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</si>
  <si>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</si>
  <si>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</si>
  <si>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</si>
  <si>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</si>
  <si>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</si>
  <si>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</si>
  <si>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</si>
  <si>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</si>
  <si>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</si>
  <si>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</si>
  <si>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</si>
  <si>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</si>
  <si>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</si>
  <si>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</si>
  <si>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</si>
  <si>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</si>
  <si>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</si>
  <si>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</si>
  <si>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</si>
  <si>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</si>
  <si>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</si>
  <si>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</si>
  <si>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</si>
  <si>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</si>
  <si>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</si>
  <si>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</si>
  <si>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</si>
  <si>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</si>
  <si>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</si>
  <si>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</si>
  <si>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</si>
  <si>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</si>
  <si>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</si>
  <si>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</si>
  <si>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</si>
  <si>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</si>
  <si>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</si>
  <si>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</si>
  <si>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</si>
  <si>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</si>
  <si>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</si>
  <si>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</si>
  <si>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</si>
  <si>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</si>
  <si>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</si>
  <si>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</si>
  <si>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</si>
  <si>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</si>
  <si>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</si>
  <si>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</si>
  <si>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</si>
  <si>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</si>
  <si>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</si>
  <si>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</si>
  <si>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</si>
  <si>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</si>
  <si>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</si>
  <si>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</si>
  <si>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</si>
  <si>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</si>
  <si>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</si>
  <si>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</si>
  <si>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</si>
  <si>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岡山県　浅口市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</si>
  <si>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</si>
  <si>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</si>
  <si>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</si>
  <si>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</si>
  <si>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</si>
  <si>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</si>
  <si>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</si>
  <si>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</si>
  <si>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</si>
  <si>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</si>
  <si>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</si>
  <si>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</si>
  <si>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</si>
  <si>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</si>
  <si>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建設開始年度が平成３年度であり、事業開始以前に造成した団地の設備を受贈したものもあるが、管渠については法定耐用年数を経過したものはないが、今後の更新を見据え、ストックマネジメント計画に基づき主要管渠の調査・点検を行っている。
　有形固定資産減価償却率については、特に処理場の機械の償却率が高いため、現在進行している長寿命化によって改善していく予定である。</t>
  </si>
  <si>
    <t>使用料収入は、減少傾向であり、一般会計からの繰入金に対する依存度も高く、流動比率が低いため、将来的な改築・更新のための財源を確保できるよう計画していく必要がある。
　また、今後は人口減少に伴い、使用料収入の減少が避けられない中、短期的には水洗化率の向上、長期的には使用料改定の検討を視野に入れ、収益の確保を図るとともに、施設の長寿命化、ストックマネジメントの実施による効率的な改築事業費の平準化、企業債残高の圧縮など支出の削減を図り、持続可能な下水道事業の経営に努める。</t>
    <rPh sb="7" eb="9">
      <t>ゲンショウ</t>
    </rPh>
    <rPh sb="147" eb="149">
      <t>シュウエキ</t>
    </rPh>
    <rPh sb="150" eb="152">
      <t>カクホ</t>
    </rPh>
    <rPh sb="160" eb="162">
      <t>シセツ</t>
    </rPh>
    <rPh sb="184" eb="187">
      <t>コウリツテキ</t>
    </rPh>
    <rPh sb="188" eb="190">
      <t>カイチク</t>
    </rPh>
    <rPh sb="190" eb="192">
      <t>ジギョウ</t>
    </rPh>
    <rPh sb="192" eb="193">
      <t>ヒ</t>
    </rPh>
    <rPh sb="194" eb="197">
      <t>ヘイジュンカ</t>
    </rPh>
    <rPh sb="198" eb="201">
      <t>キギョウサイ</t>
    </rPh>
    <rPh sb="201" eb="203">
      <t>ザンダカ</t>
    </rPh>
    <rPh sb="204" eb="206">
      <t>アッシュク</t>
    </rPh>
    <rPh sb="214" eb="215">
      <t>ハカ</t>
    </rPh>
    <rPh sb="217" eb="219">
      <t>ジゾク</t>
    </rPh>
    <rPh sb="219" eb="221">
      <t>カノウ</t>
    </rPh>
    <rPh sb="222" eb="225">
      <t>ゲスイドウ</t>
    </rPh>
    <rPh sb="225" eb="227">
      <t>ジギョウ</t>
    </rPh>
    <rPh sb="228" eb="230">
      <t>ケイエイ</t>
    </rPh>
    <rPh sb="231" eb="232">
      <t>ツト</t>
    </rPh>
    <phoneticPr fontId="1"/>
  </si>
  <si>
    <t>①経常収支比率は100%を超えており、⑤経費回収率も100%となっている。また、②累積欠損金比率は0%であり、④企業債残高対事業規模比率も類似団体と比べて低い水準にあるため、現在のところ収支の面では良好と思われる。
　ただし、③流動比率が類似団体と比べても低く、収支の額やタイミングを意識して行動する必要があり、流動資産の比率を高められる方法を検討する必要がある。
　⑥汚水処理原価も類似団体と比べて低い値になっているが、将来的には人口減少に伴う有収水量の減少及び物価の上昇が予測され、現状を分析し、今後の状況について投資の効率化や維持管理費の削減についての検討を行っていく。
　⑦施設利用率は平均を下回っているが、面整備はほぼ終了しているため、処理場の統廃合を含め利用率を向上させる方法について検討が必要である。
　⑧水洗化率は類似団体と比べ低い値になっているが、さらなる向上のため引き続き広報等によって接続を呼びかけていく。</t>
    <rPh sb="185" eb="186">
      <t>オ</t>
    </rPh>
    <rPh sb="370" eb="371">
      <t>クラ</t>
    </rPh>
    <rPh sb="372" eb="373">
      <t>ヒク</t>
    </rPh>
    <rPh sb="374" eb="375">
      <t>アタイ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</si>
</sst>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R&quot;yy"/>
    <numFmt numFmtId="176" formatCode="#,##0.00;&quot;△&quot;#,##0.00"/>
    <numFmt numFmtId="180" formatCode="#,##0.00;&quot;△&quot;#,##0.00;&quot;-&quot;"/>
    <numFmt numFmtId="177" formatCode="#,##0;&quot;△&quot;#,##0"/>
    <numFmt numFmtId="179"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0.39</c:v>
                </c:pt>
                <c:pt idx="2">
                  <c:v>0.1</c:v>
                </c:pt>
                <c:pt idx="3">
                  <c:v>8.e-002</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27.33</c:v>
                </c:pt>
                <c:pt idx="2">
                  <c:v>24.78</c:v>
                </c:pt>
                <c:pt idx="3">
                  <c:v>25.42</c:v>
                </c:pt>
                <c:pt idx="4">
                  <c:v>25.42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42.4</c:v>
                </c:pt>
                <c:pt idx="2">
                  <c:v>42.28</c:v>
                </c:pt>
                <c:pt idx="3">
                  <c:v>41.06</c:v>
                </c:pt>
                <c:pt idx="4">
                  <c:v>42.09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81.540000000000006</c:v>
                </c:pt>
                <c:pt idx="2">
                  <c:v>82.16</c:v>
                </c:pt>
                <c:pt idx="3">
                  <c:v>82.2</c:v>
                </c:pt>
                <c:pt idx="4">
                  <c:v>81.709999999999994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84.19</c:v>
                </c:pt>
                <c:pt idx="2">
                  <c:v>84.34</c:v>
                </c:pt>
                <c:pt idx="3">
                  <c:v>84.34</c:v>
                </c:pt>
                <c:pt idx="4">
                  <c:v>84.73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108.3</c:v>
                </c:pt>
                <c:pt idx="2">
                  <c:v>107.75</c:v>
                </c:pt>
                <c:pt idx="3">
                  <c:v>103.84</c:v>
                </c:pt>
                <c:pt idx="4">
                  <c:v>101.19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105.78</c:v>
                </c:pt>
                <c:pt idx="2">
                  <c:v>106.09</c:v>
                </c:pt>
                <c:pt idx="3">
                  <c:v>106.44</c:v>
                </c:pt>
                <c:pt idx="4">
                  <c:v>107.11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48.45</c:v>
                </c:pt>
                <c:pt idx="2">
                  <c:v>49.69</c:v>
                </c:pt>
                <c:pt idx="3">
                  <c:v>51.11</c:v>
                </c:pt>
                <c:pt idx="4">
                  <c:v>52.94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21.36</c:v>
                </c:pt>
                <c:pt idx="2">
                  <c:v>22.79</c:v>
                </c:pt>
                <c:pt idx="3">
                  <c:v>24.8</c:v>
                </c:pt>
                <c:pt idx="4">
                  <c:v>26.77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1.e-002</c:v>
                </c:pt>
                <c:pt idx="2">
                  <c:v>1.e-002</c:v>
                </c:pt>
                <c:pt idx="3">
                  <c:v>2.e-002</c:v>
                </c:pt>
                <c:pt idx="4">
                  <c:v>7.0000000000000007e-002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63.96</c:v>
                </c:pt>
                <c:pt idx="2">
                  <c:v>69.42</c:v>
                </c:pt>
                <c:pt idx="3">
                  <c:v>72.86</c:v>
                </c:pt>
                <c:pt idx="4">
                  <c:v>69.540000000000006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16.43</c:v>
                </c:pt>
                <c:pt idx="2">
                  <c:v>20.190000000000001</c:v>
                </c:pt>
                <c:pt idx="3">
                  <c:v>27.96</c:v>
                </c:pt>
                <c:pt idx="4">
                  <c:v>34.590000000000003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44.24</c:v>
                </c:pt>
                <c:pt idx="2">
                  <c:v>43.07</c:v>
                </c:pt>
                <c:pt idx="3">
                  <c:v>45.42</c:v>
                </c:pt>
                <c:pt idx="4">
                  <c:v>50.63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106.63</c:v>
                </c:pt>
                <c:pt idx="2">
                  <c:v>459.12</c:v>
                </c:pt>
                <c:pt idx="3">
                  <c:v>504.3</c:v>
                </c:pt>
                <c:pt idx="4">
                  <c:v>718.79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1258.43</c:v>
                </c:pt>
                <c:pt idx="2">
                  <c:v>1163.75</c:v>
                </c:pt>
                <c:pt idx="3">
                  <c:v>1195.47</c:v>
                </c:pt>
                <c:pt idx="4">
                  <c:v>1168.69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98.05</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73.36</c:v>
                </c:pt>
                <c:pt idx="2">
                  <c:v>72.599999999999994</c:v>
                </c:pt>
                <c:pt idx="3">
                  <c:v>69.430000000000007</c:v>
                </c:pt>
                <c:pt idx="4">
                  <c:v>70.709999999999994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157.71</c:v>
                </c:pt>
                <c:pt idx="2">
                  <c:v>161.33000000000001</c:v>
                </c:pt>
                <c:pt idx="3">
                  <c:v>158.65</c:v>
                </c:pt>
                <c:pt idx="4">
                  <c:v>159.33000000000001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224.88</c:v>
                </c:pt>
                <c:pt idx="2">
                  <c:v>228.64</c:v>
                </c:pt>
                <c:pt idx="3">
                  <c:v>239.46</c:v>
                </c:pt>
                <c:pt idx="4">
                  <c:v>233.15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S21"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浅口市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32987</v>
      </c>
      <c r="AM8" s="21"/>
      <c r="AN8" s="21"/>
      <c r="AO8" s="21"/>
      <c r="AP8" s="21"/>
      <c r="AQ8" s="21"/>
      <c r="AR8" s="21"/>
      <c r="AS8" s="21"/>
      <c r="AT8" s="7">
        <f>データ!T6</f>
        <v>66.459999999999994</v>
      </c>
      <c r="AU8" s="7"/>
      <c r="AV8" s="7"/>
      <c r="AW8" s="7"/>
      <c r="AX8" s="7"/>
      <c r="AY8" s="7"/>
      <c r="AZ8" s="7"/>
      <c r="BA8" s="7"/>
      <c r="BB8" s="7">
        <f>データ!U6</f>
        <v>496.34</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77</v>
      </c>
      <c r="J10" s="7"/>
      <c r="K10" s="7"/>
      <c r="L10" s="7"/>
      <c r="M10" s="7"/>
      <c r="N10" s="7"/>
      <c r="O10" s="7"/>
      <c r="P10" s="7">
        <f>データ!P6</f>
        <v>13.91</v>
      </c>
      <c r="Q10" s="7"/>
      <c r="R10" s="7"/>
      <c r="S10" s="7"/>
      <c r="T10" s="7"/>
      <c r="U10" s="7"/>
      <c r="V10" s="7"/>
      <c r="W10" s="7">
        <f>データ!Q6</f>
        <v>105.99</v>
      </c>
      <c r="X10" s="7"/>
      <c r="Y10" s="7"/>
      <c r="Z10" s="7"/>
      <c r="AA10" s="7"/>
      <c r="AB10" s="7"/>
      <c r="AC10" s="7"/>
      <c r="AD10" s="21">
        <f>データ!R6</f>
        <v>3260</v>
      </c>
      <c r="AE10" s="21"/>
      <c r="AF10" s="21"/>
      <c r="AG10" s="21"/>
      <c r="AH10" s="21"/>
      <c r="AI10" s="21"/>
      <c r="AJ10" s="21"/>
      <c r="AK10" s="2"/>
      <c r="AL10" s="21">
        <f>データ!V6</f>
        <v>4570</v>
      </c>
      <c r="AM10" s="21"/>
      <c r="AN10" s="21"/>
      <c r="AO10" s="21"/>
      <c r="AP10" s="21"/>
      <c r="AQ10" s="21"/>
      <c r="AR10" s="21"/>
      <c r="AS10" s="21"/>
      <c r="AT10" s="7">
        <f>データ!W6</f>
        <v>2.2200000000000002</v>
      </c>
      <c r="AU10" s="7"/>
      <c r="AV10" s="7"/>
      <c r="AW10" s="7"/>
      <c r="AX10" s="7"/>
      <c r="AY10" s="7"/>
      <c r="AZ10" s="7"/>
      <c r="BA10" s="7"/>
      <c r="BB10" s="7">
        <f>データ!X6</f>
        <v>2058.56</v>
      </c>
      <c r="BC10" s="7"/>
      <c r="BD10" s="7"/>
      <c r="BE10" s="7"/>
      <c r="BF10" s="7"/>
      <c r="BG10" s="7"/>
      <c r="BH10" s="7"/>
      <c r="BI10" s="7"/>
      <c r="BJ10" s="2"/>
      <c r="BK10" s="2"/>
      <c r="BL10" s="29" t="s">
        <v>36</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111</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11</v>
      </c>
      <c r="J84" s="12" t="s">
        <v>49</v>
      </c>
      <c r="K84" s="12" t="s">
        <v>50</v>
      </c>
      <c r="L84" s="12" t="s">
        <v>4</v>
      </c>
      <c r="M84" s="12" t="s">
        <v>34</v>
      </c>
      <c r="N84" s="12" t="s">
        <v>52</v>
      </c>
      <c r="O84" s="12" t="s">
        <v>54</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y7dfPGKy+PAWAMPlkaXQp7540T1+qAPikwZUAi94LAkmZoIO/8ljTs5ySDVOj5nqpfGfaY+t+LSjH+19VKWLEA==" saltValue="fT77ckKcMLIDtQX163mZA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58</v>
      </c>
      <c r="D3" s="58" t="s">
        <v>59</v>
      </c>
      <c r="E3" s="58" t="s">
        <v>7</v>
      </c>
      <c r="F3" s="58" t="s">
        <v>6</v>
      </c>
      <c r="G3" s="58" t="s">
        <v>26</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44</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332160</v>
      </c>
      <c r="D6" s="61">
        <f t="shared" si="1"/>
        <v>46</v>
      </c>
      <c r="E6" s="61">
        <f t="shared" si="1"/>
        <v>17</v>
      </c>
      <c r="F6" s="61">
        <f t="shared" si="1"/>
        <v>4</v>
      </c>
      <c r="G6" s="61">
        <f t="shared" si="1"/>
        <v>0</v>
      </c>
      <c r="H6" s="61" t="str">
        <f t="shared" si="1"/>
        <v>岡山県　浅口市</v>
      </c>
      <c r="I6" s="61" t="str">
        <f t="shared" si="1"/>
        <v>法適用</v>
      </c>
      <c r="J6" s="61" t="str">
        <f t="shared" si="1"/>
        <v>下水道事業</v>
      </c>
      <c r="K6" s="61" t="str">
        <f t="shared" si="1"/>
        <v>特定環境保全公共下水道</v>
      </c>
      <c r="L6" s="61" t="str">
        <f t="shared" si="1"/>
        <v>D2</v>
      </c>
      <c r="M6" s="61" t="str">
        <f t="shared" si="1"/>
        <v>非設置</v>
      </c>
      <c r="N6" s="69" t="str">
        <f t="shared" si="1"/>
        <v>-</v>
      </c>
      <c r="O6" s="69">
        <f t="shared" si="1"/>
        <v>77</v>
      </c>
      <c r="P6" s="69">
        <f t="shared" si="1"/>
        <v>13.91</v>
      </c>
      <c r="Q6" s="69">
        <f t="shared" si="1"/>
        <v>105.99</v>
      </c>
      <c r="R6" s="69">
        <f t="shared" si="1"/>
        <v>3260</v>
      </c>
      <c r="S6" s="69">
        <f t="shared" si="1"/>
        <v>32987</v>
      </c>
      <c r="T6" s="69">
        <f t="shared" si="1"/>
        <v>66.459999999999994</v>
      </c>
      <c r="U6" s="69">
        <f t="shared" si="1"/>
        <v>496.34</v>
      </c>
      <c r="V6" s="69">
        <f t="shared" si="1"/>
        <v>4570</v>
      </c>
      <c r="W6" s="69">
        <f t="shared" si="1"/>
        <v>2.2200000000000002</v>
      </c>
      <c r="X6" s="69">
        <f t="shared" si="1"/>
        <v>2058.56</v>
      </c>
      <c r="Y6" s="77" t="str">
        <f t="shared" ref="Y6:AH6" si="2">IF(Y7="",NA(),Y7)</f>
        <v>-</v>
      </c>
      <c r="Z6" s="77">
        <f t="shared" si="2"/>
        <v>108.3</v>
      </c>
      <c r="AA6" s="77">
        <f t="shared" si="2"/>
        <v>107.75</v>
      </c>
      <c r="AB6" s="77">
        <f t="shared" si="2"/>
        <v>103.84</v>
      </c>
      <c r="AC6" s="77">
        <f t="shared" si="2"/>
        <v>101.19</v>
      </c>
      <c r="AD6" s="77" t="str">
        <f t="shared" si="2"/>
        <v>-</v>
      </c>
      <c r="AE6" s="77">
        <f t="shared" si="2"/>
        <v>105.78</v>
      </c>
      <c r="AF6" s="77">
        <f t="shared" si="2"/>
        <v>106.09</v>
      </c>
      <c r="AG6" s="77">
        <f t="shared" si="2"/>
        <v>106.44</v>
      </c>
      <c r="AH6" s="77">
        <f t="shared" si="2"/>
        <v>107.11</v>
      </c>
      <c r="AI6" s="69" t="str">
        <f>IF(AI7="","",IF(AI7="-","【-】","【"&amp;SUBSTITUTE(TEXT(AI7,"#,##0.00"),"-","△")&amp;"】"))</f>
        <v>【105.09】</v>
      </c>
      <c r="AJ6" s="77" t="str">
        <f t="shared" ref="AJ6:AS6" si="3">IF(AJ7="",NA(),AJ7)</f>
        <v>-</v>
      </c>
      <c r="AK6" s="69">
        <f t="shared" si="3"/>
        <v>0</v>
      </c>
      <c r="AL6" s="69">
        <f t="shared" si="3"/>
        <v>0</v>
      </c>
      <c r="AM6" s="69">
        <f t="shared" si="3"/>
        <v>0</v>
      </c>
      <c r="AN6" s="69">
        <f t="shared" si="3"/>
        <v>0</v>
      </c>
      <c r="AO6" s="77" t="str">
        <f t="shared" si="3"/>
        <v>-</v>
      </c>
      <c r="AP6" s="77">
        <f t="shared" si="3"/>
        <v>63.96</v>
      </c>
      <c r="AQ6" s="77">
        <f t="shared" si="3"/>
        <v>69.42</v>
      </c>
      <c r="AR6" s="77">
        <f t="shared" si="3"/>
        <v>72.86</v>
      </c>
      <c r="AS6" s="77">
        <f t="shared" si="3"/>
        <v>69.540000000000006</v>
      </c>
      <c r="AT6" s="69" t="str">
        <f>IF(AT7="","",IF(AT7="-","【-】","【"&amp;SUBSTITUTE(TEXT(AT7,"#,##0.00"),"-","△")&amp;"】"))</f>
        <v>【65.73】</v>
      </c>
      <c r="AU6" s="77" t="str">
        <f t="shared" ref="AU6:BD6" si="4">IF(AU7="",NA(),AU7)</f>
        <v>-</v>
      </c>
      <c r="AV6" s="77">
        <f t="shared" si="4"/>
        <v>16.43</v>
      </c>
      <c r="AW6" s="77">
        <f t="shared" si="4"/>
        <v>20.190000000000001</v>
      </c>
      <c r="AX6" s="77">
        <f t="shared" si="4"/>
        <v>27.96</v>
      </c>
      <c r="AY6" s="77">
        <f t="shared" si="4"/>
        <v>34.590000000000003</v>
      </c>
      <c r="AZ6" s="77" t="str">
        <f t="shared" si="4"/>
        <v>-</v>
      </c>
      <c r="BA6" s="77">
        <f t="shared" si="4"/>
        <v>44.24</v>
      </c>
      <c r="BB6" s="77">
        <f t="shared" si="4"/>
        <v>43.07</v>
      </c>
      <c r="BC6" s="77">
        <f t="shared" si="4"/>
        <v>45.42</v>
      </c>
      <c r="BD6" s="77">
        <f t="shared" si="4"/>
        <v>50.63</v>
      </c>
      <c r="BE6" s="69" t="str">
        <f>IF(BE7="","",IF(BE7="-","【-】","【"&amp;SUBSTITUTE(TEXT(BE7,"#,##0.00"),"-","△")&amp;"】"))</f>
        <v>【48.91】</v>
      </c>
      <c r="BF6" s="77" t="str">
        <f t="shared" ref="BF6:BO6" si="5">IF(BF7="",NA(),BF7)</f>
        <v>-</v>
      </c>
      <c r="BG6" s="77">
        <f t="shared" si="5"/>
        <v>106.63</v>
      </c>
      <c r="BH6" s="77">
        <f t="shared" si="5"/>
        <v>459.12</v>
      </c>
      <c r="BI6" s="77">
        <f t="shared" si="5"/>
        <v>504.3</v>
      </c>
      <c r="BJ6" s="77">
        <f t="shared" si="5"/>
        <v>718.79</v>
      </c>
      <c r="BK6" s="77" t="str">
        <f t="shared" si="5"/>
        <v>-</v>
      </c>
      <c r="BL6" s="77">
        <f t="shared" si="5"/>
        <v>1258.43</v>
      </c>
      <c r="BM6" s="77">
        <f t="shared" si="5"/>
        <v>1163.75</v>
      </c>
      <c r="BN6" s="77">
        <f t="shared" si="5"/>
        <v>1195.47</v>
      </c>
      <c r="BO6" s="77">
        <f t="shared" si="5"/>
        <v>1168.69</v>
      </c>
      <c r="BP6" s="69" t="str">
        <f>IF(BP7="","",IF(BP7="-","【-】","【"&amp;SUBSTITUTE(TEXT(BP7,"#,##0.00"),"-","△")&amp;"】"))</f>
        <v>【1,156.82】</v>
      </c>
      <c r="BQ6" s="77" t="str">
        <f t="shared" ref="BQ6:BZ6" si="6">IF(BQ7="",NA(),BQ7)</f>
        <v>-</v>
      </c>
      <c r="BR6" s="77">
        <f t="shared" si="6"/>
        <v>100</v>
      </c>
      <c r="BS6" s="77">
        <f t="shared" si="6"/>
        <v>98.05</v>
      </c>
      <c r="BT6" s="77">
        <f t="shared" si="6"/>
        <v>100</v>
      </c>
      <c r="BU6" s="77">
        <f t="shared" si="6"/>
        <v>100</v>
      </c>
      <c r="BV6" s="77" t="str">
        <f t="shared" si="6"/>
        <v>-</v>
      </c>
      <c r="BW6" s="77">
        <f t="shared" si="6"/>
        <v>73.36</v>
      </c>
      <c r="BX6" s="77">
        <f t="shared" si="6"/>
        <v>72.599999999999994</v>
      </c>
      <c r="BY6" s="77">
        <f t="shared" si="6"/>
        <v>69.430000000000007</v>
      </c>
      <c r="BZ6" s="77">
        <f t="shared" si="6"/>
        <v>70.709999999999994</v>
      </c>
      <c r="CA6" s="69" t="str">
        <f>IF(CA7="","",IF(CA7="-","【-】","【"&amp;SUBSTITUTE(TEXT(CA7,"#,##0.00"),"-","△")&amp;"】"))</f>
        <v>【75.33】</v>
      </c>
      <c r="CB6" s="77" t="str">
        <f t="shared" ref="CB6:CK6" si="7">IF(CB7="",NA(),CB7)</f>
        <v>-</v>
      </c>
      <c r="CC6" s="77">
        <f t="shared" si="7"/>
        <v>157.71</v>
      </c>
      <c r="CD6" s="77">
        <f t="shared" si="7"/>
        <v>161.33000000000001</v>
      </c>
      <c r="CE6" s="77">
        <f t="shared" si="7"/>
        <v>158.65</v>
      </c>
      <c r="CF6" s="77">
        <f t="shared" si="7"/>
        <v>159.33000000000001</v>
      </c>
      <c r="CG6" s="77" t="str">
        <f t="shared" si="7"/>
        <v>-</v>
      </c>
      <c r="CH6" s="77">
        <f t="shared" si="7"/>
        <v>224.88</v>
      </c>
      <c r="CI6" s="77">
        <f t="shared" si="7"/>
        <v>228.64</v>
      </c>
      <c r="CJ6" s="77">
        <f t="shared" si="7"/>
        <v>239.46</v>
      </c>
      <c r="CK6" s="77">
        <f t="shared" si="7"/>
        <v>233.15</v>
      </c>
      <c r="CL6" s="69" t="str">
        <f>IF(CL7="","",IF(CL7="-","【-】","【"&amp;SUBSTITUTE(TEXT(CL7,"#,##0.00"),"-","△")&amp;"】"))</f>
        <v>【215.73】</v>
      </c>
      <c r="CM6" s="77" t="str">
        <f t="shared" ref="CM6:CV6" si="8">IF(CM7="",NA(),CM7)</f>
        <v>-</v>
      </c>
      <c r="CN6" s="77">
        <f t="shared" si="8"/>
        <v>27.33</v>
      </c>
      <c r="CO6" s="77">
        <f t="shared" si="8"/>
        <v>24.78</v>
      </c>
      <c r="CP6" s="77">
        <f t="shared" si="8"/>
        <v>25.42</v>
      </c>
      <c r="CQ6" s="77">
        <f t="shared" si="8"/>
        <v>25.42</v>
      </c>
      <c r="CR6" s="77" t="str">
        <f t="shared" si="8"/>
        <v>-</v>
      </c>
      <c r="CS6" s="77">
        <f t="shared" si="8"/>
        <v>42.4</v>
      </c>
      <c r="CT6" s="77">
        <f t="shared" si="8"/>
        <v>42.28</v>
      </c>
      <c r="CU6" s="77">
        <f t="shared" si="8"/>
        <v>41.06</v>
      </c>
      <c r="CV6" s="77">
        <f t="shared" si="8"/>
        <v>42.09</v>
      </c>
      <c r="CW6" s="69" t="str">
        <f>IF(CW7="","",IF(CW7="-","【-】","【"&amp;SUBSTITUTE(TEXT(CW7,"#,##0.00"),"-","△")&amp;"】"))</f>
        <v>【43.28】</v>
      </c>
      <c r="CX6" s="77" t="str">
        <f t="shared" ref="CX6:DG6" si="9">IF(CX7="",NA(),CX7)</f>
        <v>-</v>
      </c>
      <c r="CY6" s="77">
        <f t="shared" si="9"/>
        <v>81.540000000000006</v>
      </c>
      <c r="CZ6" s="77">
        <f t="shared" si="9"/>
        <v>82.16</v>
      </c>
      <c r="DA6" s="77">
        <f t="shared" si="9"/>
        <v>82.2</v>
      </c>
      <c r="DB6" s="77">
        <f t="shared" si="9"/>
        <v>81.709999999999994</v>
      </c>
      <c r="DC6" s="77" t="str">
        <f t="shared" si="9"/>
        <v>-</v>
      </c>
      <c r="DD6" s="77">
        <f t="shared" si="9"/>
        <v>84.19</v>
      </c>
      <c r="DE6" s="77">
        <f t="shared" si="9"/>
        <v>84.34</v>
      </c>
      <c r="DF6" s="77">
        <f t="shared" si="9"/>
        <v>84.34</v>
      </c>
      <c r="DG6" s="77">
        <f t="shared" si="9"/>
        <v>84.73</v>
      </c>
      <c r="DH6" s="69" t="str">
        <f>IF(DH7="","",IF(DH7="-","【-】","【"&amp;SUBSTITUTE(TEXT(DH7,"#,##0.00"),"-","△")&amp;"】"))</f>
        <v>【86.21】</v>
      </c>
      <c r="DI6" s="77" t="str">
        <f t="shared" ref="DI6:DR6" si="10">IF(DI7="",NA(),DI7)</f>
        <v>-</v>
      </c>
      <c r="DJ6" s="77">
        <f t="shared" si="10"/>
        <v>48.45</v>
      </c>
      <c r="DK6" s="77">
        <f t="shared" si="10"/>
        <v>49.69</v>
      </c>
      <c r="DL6" s="77">
        <f t="shared" si="10"/>
        <v>51.11</v>
      </c>
      <c r="DM6" s="77">
        <f t="shared" si="10"/>
        <v>52.94</v>
      </c>
      <c r="DN6" s="77" t="str">
        <f t="shared" si="10"/>
        <v>-</v>
      </c>
      <c r="DO6" s="77">
        <f t="shared" si="10"/>
        <v>21.36</v>
      </c>
      <c r="DP6" s="77">
        <f t="shared" si="10"/>
        <v>22.79</v>
      </c>
      <c r="DQ6" s="77">
        <f t="shared" si="10"/>
        <v>24.8</v>
      </c>
      <c r="DR6" s="77">
        <f t="shared" si="10"/>
        <v>26.77</v>
      </c>
      <c r="DS6" s="69" t="str">
        <f>IF(DS7="","",IF(DS7="-","【-】","【"&amp;SUBSTITUTE(TEXT(DS7,"#,##0.00"),"-","△")&amp;"】"))</f>
        <v>【29.62】</v>
      </c>
      <c r="DT6" s="77" t="str">
        <f t="shared" ref="DT6:EC6" si="11">IF(DT7="",NA(),DT7)</f>
        <v>-</v>
      </c>
      <c r="DU6" s="69">
        <f t="shared" si="11"/>
        <v>0</v>
      </c>
      <c r="DV6" s="69">
        <f t="shared" si="11"/>
        <v>0</v>
      </c>
      <c r="DW6" s="69">
        <f t="shared" si="11"/>
        <v>0</v>
      </c>
      <c r="DX6" s="69">
        <f t="shared" si="11"/>
        <v>0</v>
      </c>
      <c r="DY6" s="77" t="str">
        <f t="shared" si="11"/>
        <v>-</v>
      </c>
      <c r="DZ6" s="77">
        <f t="shared" si="11"/>
        <v>1.e-002</v>
      </c>
      <c r="EA6" s="77">
        <f t="shared" si="11"/>
        <v>1.e-002</v>
      </c>
      <c r="EB6" s="77">
        <f t="shared" si="11"/>
        <v>2.e-002</v>
      </c>
      <c r="EC6" s="77">
        <f t="shared" si="11"/>
        <v>7.0000000000000007e-002</v>
      </c>
      <c r="ED6" s="69" t="str">
        <f>IF(ED7="","",IF(ED7="-","【-】","【"&amp;SUBSTITUTE(TEXT(ED7,"#,##0.00"),"-","△")&amp;"】"))</f>
        <v>【0.09】</v>
      </c>
      <c r="EE6" s="77" t="str">
        <f t="shared" ref="EE6:EN6" si="12">IF(EE7="",NA(),EE7)</f>
        <v>-</v>
      </c>
      <c r="EF6" s="69">
        <f t="shared" si="12"/>
        <v>0</v>
      </c>
      <c r="EG6" s="69">
        <f t="shared" si="12"/>
        <v>0</v>
      </c>
      <c r="EH6" s="69">
        <f t="shared" si="12"/>
        <v>0</v>
      </c>
      <c r="EI6" s="69">
        <f t="shared" si="12"/>
        <v>0</v>
      </c>
      <c r="EJ6" s="77" t="str">
        <f t="shared" si="12"/>
        <v>-</v>
      </c>
      <c r="EK6" s="77">
        <f t="shared" si="12"/>
        <v>0.39</v>
      </c>
      <c r="EL6" s="77">
        <f t="shared" si="12"/>
        <v>0.1</v>
      </c>
      <c r="EM6" s="77">
        <f t="shared" si="12"/>
        <v>8.e-002</v>
      </c>
      <c r="EN6" s="77">
        <f t="shared" si="12"/>
        <v>6.e-002</v>
      </c>
      <c r="EO6" s="69" t="str">
        <f>IF(EO7="","",IF(EO7="-","【-】","【"&amp;SUBSTITUTE(TEXT(EO7,"#,##0.00"),"-","△")&amp;"】"))</f>
        <v>【0.11】</v>
      </c>
    </row>
    <row r="7" spans="1:148" s="55" customFormat="1">
      <c r="A7" s="56"/>
      <c r="B7" s="62">
        <v>2023</v>
      </c>
      <c r="C7" s="62">
        <v>332160</v>
      </c>
      <c r="D7" s="62">
        <v>46</v>
      </c>
      <c r="E7" s="62">
        <v>17</v>
      </c>
      <c r="F7" s="62">
        <v>4</v>
      </c>
      <c r="G7" s="62">
        <v>0</v>
      </c>
      <c r="H7" s="62" t="s">
        <v>96</v>
      </c>
      <c r="I7" s="62" t="s">
        <v>97</v>
      </c>
      <c r="J7" s="62" t="s">
        <v>98</v>
      </c>
      <c r="K7" s="62" t="s">
        <v>15</v>
      </c>
      <c r="L7" s="62" t="s">
        <v>99</v>
      </c>
      <c r="M7" s="62" t="s">
        <v>100</v>
      </c>
      <c r="N7" s="70" t="s">
        <v>101</v>
      </c>
      <c r="O7" s="70">
        <v>77</v>
      </c>
      <c r="P7" s="70">
        <v>13.91</v>
      </c>
      <c r="Q7" s="70">
        <v>105.99</v>
      </c>
      <c r="R7" s="70">
        <v>3260</v>
      </c>
      <c r="S7" s="70">
        <v>32987</v>
      </c>
      <c r="T7" s="70">
        <v>66.459999999999994</v>
      </c>
      <c r="U7" s="70">
        <v>496.34</v>
      </c>
      <c r="V7" s="70">
        <v>4570</v>
      </c>
      <c r="W7" s="70">
        <v>2.2200000000000002</v>
      </c>
      <c r="X7" s="70">
        <v>2058.56</v>
      </c>
      <c r="Y7" s="70" t="s">
        <v>101</v>
      </c>
      <c r="Z7" s="70">
        <v>108.3</v>
      </c>
      <c r="AA7" s="70">
        <v>107.75</v>
      </c>
      <c r="AB7" s="70">
        <v>103.84</v>
      </c>
      <c r="AC7" s="70">
        <v>101.19</v>
      </c>
      <c r="AD7" s="70" t="s">
        <v>101</v>
      </c>
      <c r="AE7" s="70">
        <v>105.78</v>
      </c>
      <c r="AF7" s="70">
        <v>106.09</v>
      </c>
      <c r="AG7" s="70">
        <v>106.44</v>
      </c>
      <c r="AH7" s="70">
        <v>107.11</v>
      </c>
      <c r="AI7" s="70">
        <v>105.09</v>
      </c>
      <c r="AJ7" s="70" t="s">
        <v>101</v>
      </c>
      <c r="AK7" s="70">
        <v>0</v>
      </c>
      <c r="AL7" s="70">
        <v>0</v>
      </c>
      <c r="AM7" s="70">
        <v>0</v>
      </c>
      <c r="AN7" s="70">
        <v>0</v>
      </c>
      <c r="AO7" s="70" t="s">
        <v>101</v>
      </c>
      <c r="AP7" s="70">
        <v>63.96</v>
      </c>
      <c r="AQ7" s="70">
        <v>69.42</v>
      </c>
      <c r="AR7" s="70">
        <v>72.86</v>
      </c>
      <c r="AS7" s="70">
        <v>69.540000000000006</v>
      </c>
      <c r="AT7" s="70">
        <v>65.73</v>
      </c>
      <c r="AU7" s="70" t="s">
        <v>101</v>
      </c>
      <c r="AV7" s="70">
        <v>16.43</v>
      </c>
      <c r="AW7" s="70">
        <v>20.190000000000001</v>
      </c>
      <c r="AX7" s="70">
        <v>27.96</v>
      </c>
      <c r="AY7" s="70">
        <v>34.590000000000003</v>
      </c>
      <c r="AZ7" s="70" t="s">
        <v>101</v>
      </c>
      <c r="BA7" s="70">
        <v>44.24</v>
      </c>
      <c r="BB7" s="70">
        <v>43.07</v>
      </c>
      <c r="BC7" s="70">
        <v>45.42</v>
      </c>
      <c r="BD7" s="70">
        <v>50.63</v>
      </c>
      <c r="BE7" s="70">
        <v>48.91</v>
      </c>
      <c r="BF7" s="70" t="s">
        <v>101</v>
      </c>
      <c r="BG7" s="70">
        <v>106.63</v>
      </c>
      <c r="BH7" s="70">
        <v>459.12</v>
      </c>
      <c r="BI7" s="70">
        <v>504.3</v>
      </c>
      <c r="BJ7" s="70">
        <v>718.79</v>
      </c>
      <c r="BK7" s="70" t="s">
        <v>101</v>
      </c>
      <c r="BL7" s="70">
        <v>1258.43</v>
      </c>
      <c r="BM7" s="70">
        <v>1163.75</v>
      </c>
      <c r="BN7" s="70">
        <v>1195.47</v>
      </c>
      <c r="BO7" s="70">
        <v>1168.69</v>
      </c>
      <c r="BP7" s="70">
        <v>1156.82</v>
      </c>
      <c r="BQ7" s="70" t="s">
        <v>101</v>
      </c>
      <c r="BR7" s="70">
        <v>100</v>
      </c>
      <c r="BS7" s="70">
        <v>98.05</v>
      </c>
      <c r="BT7" s="70">
        <v>100</v>
      </c>
      <c r="BU7" s="70">
        <v>100</v>
      </c>
      <c r="BV7" s="70" t="s">
        <v>101</v>
      </c>
      <c r="BW7" s="70">
        <v>73.36</v>
      </c>
      <c r="BX7" s="70">
        <v>72.599999999999994</v>
      </c>
      <c r="BY7" s="70">
        <v>69.430000000000007</v>
      </c>
      <c r="BZ7" s="70">
        <v>70.709999999999994</v>
      </c>
      <c r="CA7" s="70">
        <v>75.33</v>
      </c>
      <c r="CB7" s="70" t="s">
        <v>101</v>
      </c>
      <c r="CC7" s="70">
        <v>157.71</v>
      </c>
      <c r="CD7" s="70">
        <v>161.33000000000001</v>
      </c>
      <c r="CE7" s="70">
        <v>158.65</v>
      </c>
      <c r="CF7" s="70">
        <v>159.33000000000001</v>
      </c>
      <c r="CG7" s="70" t="s">
        <v>101</v>
      </c>
      <c r="CH7" s="70">
        <v>224.88</v>
      </c>
      <c r="CI7" s="70">
        <v>228.64</v>
      </c>
      <c r="CJ7" s="70">
        <v>239.46</v>
      </c>
      <c r="CK7" s="70">
        <v>233.15</v>
      </c>
      <c r="CL7" s="70">
        <v>215.73</v>
      </c>
      <c r="CM7" s="70" t="s">
        <v>101</v>
      </c>
      <c r="CN7" s="70">
        <v>27.33</v>
      </c>
      <c r="CO7" s="70">
        <v>24.78</v>
      </c>
      <c r="CP7" s="70">
        <v>25.42</v>
      </c>
      <c r="CQ7" s="70">
        <v>25.42</v>
      </c>
      <c r="CR7" s="70" t="s">
        <v>101</v>
      </c>
      <c r="CS7" s="70">
        <v>42.4</v>
      </c>
      <c r="CT7" s="70">
        <v>42.28</v>
      </c>
      <c r="CU7" s="70">
        <v>41.06</v>
      </c>
      <c r="CV7" s="70">
        <v>42.09</v>
      </c>
      <c r="CW7" s="70">
        <v>43.28</v>
      </c>
      <c r="CX7" s="70" t="s">
        <v>101</v>
      </c>
      <c r="CY7" s="70">
        <v>81.540000000000006</v>
      </c>
      <c r="CZ7" s="70">
        <v>82.16</v>
      </c>
      <c r="DA7" s="70">
        <v>82.2</v>
      </c>
      <c r="DB7" s="70">
        <v>81.709999999999994</v>
      </c>
      <c r="DC7" s="70" t="s">
        <v>101</v>
      </c>
      <c r="DD7" s="70">
        <v>84.19</v>
      </c>
      <c r="DE7" s="70">
        <v>84.34</v>
      </c>
      <c r="DF7" s="70">
        <v>84.34</v>
      </c>
      <c r="DG7" s="70">
        <v>84.73</v>
      </c>
      <c r="DH7" s="70">
        <v>86.21</v>
      </c>
      <c r="DI7" s="70" t="s">
        <v>101</v>
      </c>
      <c r="DJ7" s="70">
        <v>48.45</v>
      </c>
      <c r="DK7" s="70">
        <v>49.69</v>
      </c>
      <c r="DL7" s="70">
        <v>51.11</v>
      </c>
      <c r="DM7" s="70">
        <v>52.94</v>
      </c>
      <c r="DN7" s="70" t="s">
        <v>101</v>
      </c>
      <c r="DO7" s="70">
        <v>21.36</v>
      </c>
      <c r="DP7" s="70">
        <v>22.79</v>
      </c>
      <c r="DQ7" s="70">
        <v>24.8</v>
      </c>
      <c r="DR7" s="70">
        <v>26.77</v>
      </c>
      <c r="DS7" s="70">
        <v>29.62</v>
      </c>
      <c r="DT7" s="70" t="s">
        <v>101</v>
      </c>
      <c r="DU7" s="70">
        <v>0</v>
      </c>
      <c r="DV7" s="70">
        <v>0</v>
      </c>
      <c r="DW7" s="70">
        <v>0</v>
      </c>
      <c r="DX7" s="70">
        <v>0</v>
      </c>
      <c r="DY7" s="70" t="s">
        <v>101</v>
      </c>
      <c r="DZ7" s="70">
        <v>1.e-002</v>
      </c>
      <c r="EA7" s="70">
        <v>1.e-002</v>
      </c>
      <c r="EB7" s="70">
        <v>2.e-002</v>
      </c>
      <c r="EC7" s="70">
        <v>7.0000000000000007e-002</v>
      </c>
      <c r="ED7" s="70">
        <v>9.e-002</v>
      </c>
      <c r="EE7" s="70" t="s">
        <v>101</v>
      </c>
      <c r="EF7" s="70">
        <v>0</v>
      </c>
      <c r="EG7" s="70">
        <v>0</v>
      </c>
      <c r="EH7" s="70">
        <v>0</v>
      </c>
      <c r="EI7" s="70">
        <v>0</v>
      </c>
      <c r="EJ7" s="70" t="s">
        <v>101</v>
      </c>
      <c r="EK7" s="70">
        <v>0.39</v>
      </c>
      <c r="EL7" s="70">
        <v>0.1</v>
      </c>
      <c r="EM7" s="70">
        <v>8.e-002</v>
      </c>
      <c r="EN7" s="70">
        <v>6.e-002</v>
      </c>
      <c r="EO7" s="70">
        <v>0.11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KPC2021048</cp:lastModifiedBy>
  <dcterms:created xsi:type="dcterms:W3CDTF">2025-01-24T07:13:37Z</dcterms:created>
  <dcterms:modified xsi:type="dcterms:W3CDTF">2025-01-31T02:50:16Z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2025-01-31T02:50:16Z</vt:filetime>
  </property>
</Properties>
</file>